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<sst xmlns="http://schemas.openxmlformats.org/spreadsheetml/2006/main" count="594" uniqueCount="594">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</sst>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75000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230000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8000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365</v>
      </c>
      <c r="O7" s="99">
        <f>AA41/K7</f>
        <v>2925.7747659743609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 (2)'!B9</f>
        <v>5</v>
      </c>
    </row>
    <row r="19" ht="18" customHeight="1">
      <c r="A19" s="639" t="s">
        <v>432</v>
      </c>
      <c r="B19" s="640"/>
      <c r="C19" s="14">
        <f>'Format Φωτισμου (2)'!B12</f>
        <v>35</v>
      </c>
    </row>
    <row r="20" ht="18" customHeight="1">
      <c r="A20" s="639" t="s">
        <v>433</v>
      </c>
      <c r="B20" s="640"/>
      <c r="C20" s="14">
        <f>C19/C18</f>
        <v>7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365</v>
      </c>
      <c r="O7" s="99">
        <f>AA41/K7</f>
        <v>2124.2963443004232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8" t="s">
        <v>287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8" t="s">
        <v>287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8" t="s">
        <v>287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8" t="s">
        <v>287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215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216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217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45327.436920219909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45327.436920219909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45327.436920219909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45327.436920219909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198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483</v>
      </c>
      <c r="I3" s="369">
        <v>2</v>
      </c>
      <c r="J3" s="370">
        <v>75</v>
      </c>
      <c r="K3" s="371">
        <f ref="K3:K10" t="shared" si="0">I3*J3</f>
        <v>150</v>
      </c>
      <c r="M3" s="372" t="s">
        <v>484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450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485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 t="s">
        <v>486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 t="s">
        <v>486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486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225</v>
      </c>
      <c r="F10" s="331">
        <f>W11</f>
        <v>230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486</v>
      </c>
      <c r="K17" s="331" t="s">
        <v>486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526</v>
      </c>
      <c r="F18" s="323" t="s">
        <v>214</v>
      </c>
      <c r="H18" s="331" t="s">
        <v>527</v>
      </c>
      <c r="I18" s="331" t="s">
        <v>486</v>
      </c>
      <c r="J18" s="331" t="s">
        <v>486</v>
      </c>
      <c r="K18" s="331" t="s">
        <v>486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486</v>
      </c>
      <c r="K19" s="331" t="s">
        <v>486</v>
      </c>
      <c r="P19" s="368"/>
      <c r="R19" s="343"/>
      <c r="V19" s="331" t="s">
        <v>526</v>
      </c>
      <c r="W19" s="342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486</v>
      </c>
      <c r="J20" s="331" t="s">
        <v>486</v>
      </c>
      <c r="K20" s="331" t="s">
        <v>486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486</v>
      </c>
      <c r="J21" s="331" t="s">
        <v>486</v>
      </c>
      <c r="K21" s="331" t="s">
        <v>486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535</v>
      </c>
      <c r="E27" s="349" t="s">
        <v>448</v>
      </c>
      <c r="F27" s="348" t="s">
        <v>536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535</v>
      </c>
      <c r="E60" s="349" t="s">
        <v>448</v>
      </c>
      <c r="F60" s="348" t="s">
        <v>536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425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45327.436920370368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45327.436920370368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45327.436920370368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45327.436920370368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Φωτισμου'!B9</f>
        <v>5</v>
      </c>
    </row>
    <row r="19" ht="18" customHeight="1">
      <c r="A19" s="639" t="s">
        <v>432</v>
      </c>
      <c r="B19" s="640"/>
      <c r="C19" s="14">
        <f>'Format Φωτισμου'!B12</f>
        <v>15</v>
      </c>
    </row>
    <row r="20" ht="18" customHeight="1">
      <c r="A20" s="639" t="s">
        <v>433</v>
      </c>
      <c r="B20" s="640"/>
      <c r="C20" s="14">
        <f>C19/C18</f>
        <v>3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