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<sst xmlns="http://schemas.openxmlformats.org/spreadsheetml/2006/main" count="596" uniqueCount="596">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</sst>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4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12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02" totalsRowDxfId="1203"/>
    <tableColumn id="2" name="عدد" dataDxfId="1204" totalsRowDxfId="120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BP28</calculatedColumnFormula>
    </tableColumn>
    <tableColumn id="8" name="اجمالي" totalsRowFunction="sum" dataDxfId="1207" totalsRowDxfId="1208">
      <calculatedColumnFormula>BH98*BP99</calculatedColumnFormula>
    </tableColumn>
    <tableColumn id="9" name="%" totalsRowFunction="custom" totalsRowDxfId="12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02" totalsRowDxfId="1203"/>
    <tableColumn id="2" name="عدد" dataDxfId="1204" totalsRowDxfId="1203">
      <calculatedColumnFormula>IF((#REF!="بالتات"),0,4)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23" totalsRowDxfId="1206">
      <calculatedColumnFormula>Sheet2!AW26</calculatedColumnFormula>
    </tableColumn>
    <tableColumn id="8" name="اجمالي" totalsRowFunction="sum" dataDxfId="1207" totalsRowDxfId="1208">
      <calculatedColumnFormula>BH84*BP84</calculatedColumnFormula>
    </tableColumn>
    <tableColumn id="9" name="%" totalsRowFunction="custom" totalsRowDxfId="12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02"/>
    <tableColumn id="2" name="عدد" totalsRowFunction="sum" dataDxfId="1202">
      <calculatedColumnFormula>BH90*4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(Table16627394105[[#This Row],[Column1]]*Table16627394105[[#This Row],[Column2]])*Table16627394105[[#This Row],[عدد]]</calculatedColumnFormula>
    </tableColumn>
    <tableColumn id="4" name="الوحده" dataDxfId="1202"/>
    <tableColumn id="5" name="الوزن" totalsRowFunction="custom">
      <totalsRowFormula>(BN93*BH93)+(BH94*BN94)</totalsRowFormula>
    </tableColumn>
    <tableColumn id="6" name="سعر الكيلو" dataDxfId="1204"/>
    <tableColumn id="7" name="سعر الشبك " dataDxfId="1205">
      <calculatedColumnFormula>BN92*$S$2/1000</calculatedColumnFormula>
    </tableColumn>
    <tableColumn id="8" name="اجمالي" totalsRowFunction="sum" dataDxfId="120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02"/>
    <tableColumn id="2" name="عدد" dataDxfId="1218">
      <calculatedColumnFormula>IF((تسعير!$AU$14="بالتات"),0,BH119-2)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تسعير!$BE$44</calculatedColumnFormula>
    </tableColumn>
    <tableColumn id="10" name="شيفت العمل" dataDxfId="1202"/>
    <tableColumn id="12" name="Column12" totalsRowFunction="sum" dataDxfId="1210">
      <calculatedColumnFormula>SUMIF(Table17697899110[Column1],Table1612677697108[[#This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Table1612677697108[[#This Row],[Column12]]</calculatedColumnFormula>
    </tableColumn>
    <tableColumn id="8" name="اجمالي" totalsRowFunction="sum" dataDxfId="120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13"/>
    <tableColumn id="2" name="عدد" dataDxfId="1218">
      <calculatedColumnFormula>IF((BL133="الاسكندرية"),0.25,0.1)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BQ116</calculatedColumnFormula>
    </tableColumn>
    <tableColumn id="8" name="اجمالي" totalsRowFunction="sum" dataDxfId="120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IF((BL133="المقطم"),0.3,IF((BL133="التجمع"),0.3,IF((BL133="الشيخ زايد"),0.3,IF((BL133="الاسكندرية"),0.5,0.35))))</calculatedColumnFormula>
    </tableColumn>
    <tableColumn id="2" name="Column2" dataDxfId="1218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02"/>
    <tableColumn id="2" name="عدد" dataDxfId="1202">
      <calculatedColumnFormula>IF(OR((BI69="B11"),(BI69="B12"),(BI69="B21"),(BI69="B22"),(BI69="B31"),(BI69="B32")),3,0)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(Table15880101112[[#This Row],[Column1]]+Table15880101112[[#This Row],[Column2]])*12*Table15880101112[[#This Row],[عدد]]</calculatedColumnFormula>
    </tableColumn>
    <tableColumn id="4" name="الوحده" dataDxfId="1202"/>
    <tableColumn id="5" name="الوزن" totalsRowFunction="custom">
      <totalsRowFormula>(BN76*BH76)+(BN77*BH77)+(BN78*BH78)+(BN79*BH79)</totalsRowFormula>
    </tableColumn>
    <tableColumn id="6" name="اجمالي المسطح" totalsRowFunction="sum" dataDxfId="1204">
      <calculatedColumnFormula>Table15880101112[[#This Row],[المسطح]]*Table15880101112[[#This Row],[عدد]]</calculatedColumnFormula>
    </tableColumn>
    <tableColumn id="7" name="سعر الشبك " dataDxfId="1231">
      <calculatedColumnFormula>BN76*$S$2/1000</calculatedColumnFormula>
    </tableColumn>
    <tableColumn id="8" name="اجمالي" totalsRowFunction="sum" dataDxfId="120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02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0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41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41" totalsRowDxfId="1242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45" totalsRowDxfId="1247">
  <autoFilter ref="A75:F96"/>
  <tableColumns count="6">
    <tableColumn id="1" name="Column1" totalsRowLabel="Total" dataDxfId="1245" totalsRowDxfId="1243"/>
    <tableColumn id="2" name="عدد" totalsRowFunction="custom" dataDxfId="1245" totalsRowDxfId="1244">
      <totalsRowFormula>(Table80102114115[[#Totals],[price]]*1.1)/(F74*D74/10000)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02"/>
    <tableColumn id="2" name="عدد" dataDxfId="1202">
      <calculatedColumnFormula>IF((F74="الاسكندرية"),0.25,0.1)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80"/>
    <tableColumn id="7" name="سعر البرجولا كاملة" dataDxfId="1205">
      <calculatedColumnFormula>(K57)</calculatedColumnFormula>
    </tableColumn>
    <tableColumn id="8" name="اجمالي" totalsRowFunction="sum" dataDxfId="120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02" totalsRowDxfId="1203"/>
    <tableColumn id="2" name="عدد" dataDxfId="51" totalsRowDxfId="1203">
      <calculatedColumnFormula>B60</calculatedColumnFormula>
    </tableColumn>
    <tableColumn id="3" name="بيان" totalsRowLabel="Total" dataDxfId="81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SUMIF(Table17[Column1],Table1612[[#This Row],[موقع العمل]],$T$2:$T$20)</calculatedColumnFormula>
    </tableColumn>
    <tableColumn id="4" name="عدد الايام" dataDxfId="76" totalsRowDxfId="1203"/>
    <tableColumn id="7" name="اجمالي التكلفة للعامل" dataDxfId="75" totalsRowDxfId="1206">
      <calculatedColumnFormula>Table1612[[#This Row],[Column12]]</calculatedColumnFormula>
    </tableColumn>
    <tableColumn id="8" name="اجمالي" totalsRowFunction="sum" dataDxfId="1207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213"/>
    <tableColumn id="5" name="Column23" dataDxfId="1213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8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02"/>
    <tableColumn id="2" name="عدد" dataDxfId="120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(Table118[[#This Row],[Column1]]+Table118[[#This Row],[Column2]])*12*Table118[[#This Row],[عدد]]</calculatedColumnFormula>
    </tableColumn>
    <tableColumn id="4" name="الوحده" dataDxfId="1202"/>
    <tableColumn id="5" name="الوزن" dataDxfId="1202"/>
    <tableColumn id="6" name="اجمالي الميزان" totalsRowFunction="sum" dataDxfId="1204">
      <calculatedColumnFormula>Table118[[#This Row],[الوزن]]*Table118[[#This Row],[عدد]]</calculatedColumnFormula>
    </tableColumn>
    <tableColumn id="7" name="سعر الشبك " dataDxfId="1205">
      <calculatedColumnFormula>H6*$H$2/1000</calculatedColumnFormula>
    </tableColumn>
    <tableColumn id="8" name="اجمالي" totalsRowFunction="sum" dataDxfId="120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02"/>
    <tableColumn id="2" name="عدد" dataDxfId="120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02"/>
    <tableColumn id="4" name="الوحده" totalsRowLabel="total" dataDxfId="1202"/>
    <tableColumn id="5" name="الوزن" dataDxfId="120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02">
      <calculatedColumnFormula>Sheet2!B7</calculatedColumnFormula>
    </tableColumn>
    <tableColumn id="7" name="سعر الشبك " dataDxfId="1205"/>
    <tableColumn id="8" name="اجمالي" totalsRowFunction="sum" dataDxfId="120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02"/>
    <tableColumn id="2" name="عدد" dataDxfId="1202">
      <calculatedColumnFormula>IF((تسعير!X30&lt;800),0,IF(AND((تسعير!X30&gt;800),(600&gt;=تسعير!AA32)),1,0))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(Table1421[[#This Row],[Column1]]+Table1421[[#This Row],[Column2]])*12*Table1421[[#This Row],[عدد]]</calculatedColumnFormula>
    </tableColumn>
    <tableColumn id="4" name="الوحده" dataDxfId="1202"/>
    <tableColumn id="5" name="الوزن" dataDxfId="1202"/>
    <tableColumn id="6" name="سعر الكيلو" totalsRowFunction="sum" dataDxfId="1204">
      <calculatedColumnFormula>Table1421[[#This Row],[الوزن]]*Table1421[[#This Row],[عدد]]</calculatedColumnFormula>
    </tableColumn>
    <tableColumn id="7" name="سعر الشبك " dataDxfId="1205">
      <calculatedColumnFormula>H13*$I$2/1000</calculatedColumnFormula>
    </tableColumn>
    <tableColumn id="8" name="اجمالي" totalsRowFunction="sum" dataDxfId="120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02"/>
    <tableColumn id="2" name="عدد" dataDxfId="1204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Sheet2!B22</calculatedColumnFormula>
    </tableColumn>
    <tableColumn id="8" name="اجمالي" totalsRowFunction="sum" dataDxfId="120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02"/>
    <tableColumn id="2" name="عدد" totalsRowFunction="count" dataDxfId="1204">
      <calculatedColumnFormula>B30*4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(Table1624[[#This Row],[Column1]]*Table1624[[#This Row],[Column2]])*Table1624[[#This Row],[عدد]]</calculatedColumnFormula>
    </tableColumn>
    <tableColumn id="4" name="الوحده" dataDxfId="1202"/>
    <tableColumn id="5" name="الوزن" totalsRowFunction="custom">
      <totalsRowFormula>H31*B31+H32*B32</totalsRowFormula>
    </tableColumn>
    <tableColumn id="6" name="سعر الكيلو" dataDxfId="1204">
      <calculatedColumnFormula>$H$2/1000</calculatedColumnFormula>
    </tableColumn>
    <tableColumn id="7" name="سعر الشبك " dataDxfId="1205">
      <calculatedColumnFormula>H31*$H$2/1000</calculatedColumnFormula>
    </tableColumn>
    <tableColumn id="8" name="اجمالي" totalsRowFunction="sum" dataDxfId="120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02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13"/>
    <tableColumn id="11" name="Column2" dataDxfId="1213"/>
    <tableColumn id="10" name="Column1" dataDxfId="1214"/>
    <tableColumn id="12" name="Column12" totalsRowFunction="sum" dataDxfId="1220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20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02"/>
    <tableColumn id="2" name="عدد" dataDxfId="1202">
      <calculatedColumnFormula>IF((F79="الاسكندرية"),0.25,0.1)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1216"/>
    <tableColumn id="7" name="سعر البرجولا كاملة" dataDxfId="1205">
      <calculatedColumnFormula>K58</calculatedColumnFormula>
    </tableColumn>
    <tableColumn id="8" name="اجمالي" totalsRowFunction="sum" dataDxfId="120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02" totalsRowDxfId="1203"/>
    <tableColumn id="2" name="عدد" dataDxfId="1218" totalsRowDxfId="1203">
      <calculatedColumnFormula>B65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SUMIF(Table1731[Column1],Table161229[[#This Row],[موقع العمل]],$T$2:$T$26)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Table161229[[#This Row],[Column12]]</calculatedColumnFormula>
    </tableColumn>
    <tableColumn id="8" name="اجمالي" totalsRowFunction="sum" dataDxfId="1207" totalsRowDxfId="1208">
      <calculatedColumnFormula>B68*J68</calculatedColumnFormula>
    </tableColumn>
    <tableColumn id="9" name="%" totalsRowFunction="custom" totalsRowDxfId="12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13" totalsRowDxfId="1203"/>
    <tableColumn id="2" name="عدد" dataDxfId="1218" totalsRowDxfId="1203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6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/>
    <tableColumn id="8" name="اجمالي" totalsRowFunction="sum" dataDxfId="1207" totalsRowDxfId="12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8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17" totalsRowDxfId="742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(Table1662[[#This Row],[Column1]]*Table1662[[#This Row],[Column2]])*Table1662[[#This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SUMIF(Table1769[Column1],Table161267[[#This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IF((N2="A1"),2,IF((N2="A2"),3,IF((N2="B1"),2.5,IF((N2="B2"),3,0))))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(Table158[[#This Row],[Column1]]+Table158[[#This Row],[Column2]])*12*Table158[[#This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totalsRowFunction="sum" dataDxfId="1204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17" totalsRowDxfId="1227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(Table166241[[#This Row],[Column1]]*Table166241[[#This Row],[Column2]])*Table166241[[#This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IF((تسعير!$BF$14="بالتات"),0,M52-2)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تسعير!$BE$4</calculatedColumnFormula>
    </tableColumn>
    <tableColumn id="10" name="شيفت العمل" dataDxfId="1202" totalsRowDxfId="1203"/>
    <tableColumn id="12" name="Column12" totalsRowFunction="sum" dataDxfId="1210" totalsRowDxfId="1211"/>
    <tableColumn id="4" name="عدد الايام" dataDxfId="1224" totalsRowDxfId="1203"/>
    <tableColumn id="7" name="اجمالي التكلفة للعامل" dataDxfId="1225" totalsRowDxfId="1206">
      <calculatedColumnFormula>Table16126744[[#This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17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IF((N2="c1"),3,IF((N2="c2"),4,IF((N2="d1"),4,IF((N2="d2"),5,0))))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(Table15855[[#This Row],[Column1]]+Table15855[[#This Row],[Column2]])*12*Table15855[[#This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dataDxfId="1204"/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17"/>
    <tableColumn id="2" name="المقاس" dataDxfId="1217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02" totalsRowDxfId="1203"/>
    <tableColumn id="5" name="الوزن" totalsRowFunction="custom" totalsRowDxfId="1203">
      <totalsRowFormula>(H6*B6)+(H8*B8)+(H7*B7)</totalsRowFormula>
    </tableColumn>
    <tableColumn id="6" name="مسطح" dataDxfId="43" totalsRowDxfId="1203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1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17" totalsRowDxfId="630"/>
    <tableColumn id="2" name="عدد/الشمسية" dataDxfId="629" totalsRowDxfId="626"/>
    <tableColumn id="3" name="سعر الوحدة" dataDxfId="1217" totalsRowDxfId="1232"/>
    <tableColumn id="4" name="قيمة" totalsRowFunction="sum" dataDxfId="1217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17"/>
    <tableColumn id="2" name="Column2" dataDxfId="1217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34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17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17" totalsRowDxfId="1211"/>
    <tableColumn id="2" name="عدد/الشمسية" dataDxfId="606" totalsRowDxfId="1211"/>
    <tableColumn id="3" name="سعر الوحدة" dataDxfId="1217" totalsRowDxfId="1211"/>
    <tableColumn id="4" name="قيمة" totalsRowFunction="sum" dataDxfId="1217" totalsRowDxfId="121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02" totalsRowDxfId="1203"/>
    <tableColumn id="2" name="عدد" dataDxfId="1204" totalsRowDxfId="120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17"/>
    <tableColumn id="2" name="Column2" dataDxfId="1217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591"/>
    <tableColumn id="3" name="Column1" dataDxfId="1236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Table12[[#This Row],[سعر]]*Table12[[#This Row],[ميزان]]*Table12[[#This Row],[عدد]]</calculatedColumnFormula>
    </tableColumn>
    <tableColumn id="6" name="Column6" totalsRowFunction="custom" totalsRowDxfId="1237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18" totalsRowDxfId="1203">
      <calculatedColumnFormula>I28</calculatedColumnFormula>
    </tableColumn>
    <tableColumn id="3" name="بيان" totalsRowLabel="Total" dataDxfId="53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تسعير!$T$45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Table161243[[#This Row],[Column12]]</calculatedColumnFormula>
    </tableColumn>
    <tableColumn id="8" name="اجمالي" totalsRowFunction="sum" dataDxfId="1207" totalsRowDxfId="1208">
      <calculatedColumnFormula>I31*Q31</calculatedColumnFormula>
    </tableColumn>
    <tableColumn id="9" name="%" totalsRowFunction="custom" totalsRowDxfId="12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18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38" totalsRowDxfId="123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Table1257[[#This Row],[سعر]]*Table1257[[#This Row],[ميزان]]*Table1257[[#This Row],[عدد]]</calculatedColumnFormula>
    </tableColumn>
    <tableColumn id="6" name="Column6" totalsRowFunction="custom" totalsRowDxfId="123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18" totalsRowDxfId="1203">
      <calculatedColumnFormula>I61</calculatedColumnFormula>
    </tableColumn>
    <tableColumn id="3" name="بيان" totalsRowLabel="Total" dataDxfId="1240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تسعير!$T$63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SUMIF(Table17[Column1],Table16124360[[#This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Table16124360[[#This Row],[Column12]]</calculatedColumnFormula>
    </tableColumn>
    <tableColumn id="8" name="اجمالي" totalsRowFunction="sum" dataDxfId="1207" totalsRowDxfId="1208">
      <calculatedColumnFormula>I64*Q64</calculatedColumnFormula>
    </tableColumn>
    <tableColumn id="9" name="%" totalsRowFunction="custom" totalsRowDxfId="12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18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M28*U28</calculatedColumnFormula>
    </tableColumn>
    <tableColumn id="9" name="%" totalsRowFunction="custom" totalsRowDxfId="12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02"/>
    <tableColumn id="2" name="عدد" dataDxfId="1202">
      <calculatedColumnFormula>IF((تسعير!X7&lt;800),0,IF(AND((تسعير!X7&gt;800),(600&gt;=تسعير!AA9)),1,0))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(Table14[[#This Row],[Column1]]+Table14[[#This Row],[Column2]])*12*Table14[[#This Row],[عدد]]</calculatedColumnFormula>
    </tableColumn>
    <tableColumn id="4" name="الوحده" dataDxfId="1202"/>
    <tableColumn id="5" name="الوزن" totalsRowFunction="custom">
      <totalsRowFormula>H12*B12+H13*B13</totalsRowFormula>
    </tableColumn>
    <tableColumn id="6" name="مسطح" dataDxfId="1204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(Table166273[[#This Row],[Column1]]*Table166273[[#This Row],[Column2]])*Table166273[[#This Row],[عدد]]</calculatedColumnFormula>
    </tableColumn>
    <tableColumn id="4" name="الوحده" dataDxfId="1202"/>
    <tableColumn id="5" name="الوزن" totalsRowFunction="custom">
      <totalsRowFormula>(S23*M23)+(M24*S24)</totalsRowFormula>
    </tableColumn>
    <tableColumn id="6" name="سعر الكيلو" dataDxfId="1204"/>
    <tableColumn id="7" name="سعر الشبك " dataDxfId="1205">
      <calculatedColumnFormula>S22*$S$2/1000</calculatedColumnFormula>
    </tableColumn>
    <tableColumn id="8" name="اجمالي" totalsRowFunction="sum" dataDxfId="120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IF((تسعير!$AU$14="بالتات"),0,M49-2)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SUMIF(Table176978[Column1],Table16126776[[#This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Table16126776[[#This Row],[Column12]]</calculatedColumnFormula>
    </tableColumn>
    <tableColumn id="8" name="اجمالي" totalsRowFunction="sum" dataDxfId="1207" totalsRowDxfId="1208">
      <calculatedColumnFormula>M52*U52</calculatedColumnFormula>
    </tableColumn>
    <tableColumn id="9" name="%" totalsRowFunction="custom" totalsRowDxfId="12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13" totalsRowDxfId="1203"/>
    <tableColumn id="2" name="عدد" dataDxfId="1218" totalsRowDxfId="1203">
      <calculatedColumnFormula>IF((Q63="الاسكندرية"),0.25,0.1)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Table80102114[[#Totals],[price]]</calculatedColumnFormula>
    </tableColumn>
    <tableColumn id="8" name="اجمالي" totalsRowFunction="sum" dataDxfId="1207" totalsRowDxfId="1208">
      <calculatedColumnFormula>M47*Table16136877[[#This Row],[سعر الشبك ]]</calculatedColumnFormula>
    </tableColumn>
    <tableColumn id="9" name="%" totalsRowFunction="custom" totalsRowDxfId="12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IF((Q63="المقطم"),0.3,IF((Q63="التجمع"),0.3,IF((Q63="الشيخ زايد"),0.3,IF((Q63="الاسكندرية"),0.5,0.35))))</calculatedColumnFormula>
    </tableColumn>
    <tableColumn id="2" name="Column2" dataDxfId="1218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(Table15880[[#This Row],[Column1]]+Table15880[[#This Row],[Column2]])*12*Table15880[[#This Row],[عدد]]</calculatedColumnFormula>
    </tableColumn>
    <tableColumn id="4" name="الوحده" dataDxfId="1202"/>
    <tableColumn id="5" name="الوزن" totalsRowFunction="custom">
      <totalsRowFormula>(S6*M6)+(S7*M7)+(M8*S8)+(S9*M9)</totalsRowFormula>
    </tableColumn>
    <tableColumn id="6" name="اجمالي المسطح" totalsRowFunction="sum" dataDxfId="1204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02" totalsRowDxfId="1203"/>
    <tableColumn id="2" name="عدد" dataDxfId="1204" totalsRowDxfId="120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M99*U100</calculatedColumnFormula>
    </tableColumn>
    <tableColumn id="9" name="%" totalsRowFunction="custom" totalsRowDxfId="12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Sheet2!B22</calculatedColumnFormula>
    </tableColumn>
    <tableColumn id="8" name="اجمالي" totalsRowFunction="sum" dataDxfId="1207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02"/>
    <tableColumn id="2" name="عدد" dataDxfId="1204">
      <calculatedColumnFormula>IF((I70="بالتات"),0,4)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02"/>
    <tableColumn id="2" name="عدد" totalsRowFunction="sum" dataDxfId="1202">
      <calculatedColumnFormula>M91*4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(Table16627394[[#This Row],[Column1]]*Table16627394[[#This Row],[Column2]])*Table16627394[[#This Row],[عدد]]</calculatedColumnFormula>
    </tableColumn>
    <tableColumn id="4" name="الوحده" dataDxfId="1202"/>
    <tableColumn id="5" name="الوزن" totalsRowFunction="custom">
      <totalsRowFormula>(S94*M94)+(M95*S95)</totalsRowFormula>
    </tableColumn>
    <tableColumn id="6" name="سعر الكيلو" dataDxfId="1204"/>
    <tableColumn id="7" name="سعر الشبك " dataDxfId="1205">
      <calculatedColumnFormula>S93*$S$2/1000</calculatedColumnFormula>
    </tableColumn>
    <tableColumn id="8" name="اجمالي" totalsRowFunction="sum" dataDxfId="120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IF((تسعير!$AU$14="بالتات"),0,M120-2)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SUMIF(Table17697899[Column1],Table1612677697[[#This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Table1612677697[[#This Row],[Column12]]</calculatedColumnFormula>
    </tableColumn>
    <tableColumn id="8" name="اجمالي" totalsRowFunction="sum" dataDxfId="1207" totalsRowDxfId="1208">
      <calculatedColumnFormula>M123*U123</calculatedColumnFormula>
    </tableColumn>
    <tableColumn id="9" name="%" totalsRowFunction="custom" totalsRowDxfId="12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13" totalsRowDxfId="1203"/>
    <tableColumn id="2" name="عدد" dataDxfId="1218" totalsRowDxfId="1203">
      <calculatedColumnFormula>IF((Q134="الاسكندرية"),0.25,0.1)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F96</calculatedColumnFormula>
    </tableColumn>
    <tableColumn id="8" name="اجمالي" totalsRowFunction="sum" dataDxfId="1207" totalsRowDxfId="1208">
      <calculatedColumnFormula>M118*Table1613687798[[#This Row],[سعر الشبك ]]</calculatedColumnFormula>
    </tableColumn>
    <tableColumn id="9" name="%" totalsRowFunction="custom" totalsRowDxfId="12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IF((Q134="المقطم"),0.3,IF((Q134="التجمع"),0.3,IF((Q134="الشيخ زايد"),0.3,IF((Q134="الاسكندرية"),0.5,0.35))))</calculatedColumnFormula>
    </tableColumn>
    <tableColumn id="2" name="Column2" dataDxfId="1218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02"/>
    <tableColumn id="2" name="عدد" dataDxfId="1202">
      <calculatedColumnFormula>IF(OR((N70="B11"),(N70="B12"),(N70="B21"),(N70="B22"),(N70="B31"),(N70="B32")),3,0)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(Table15880101[[#This Row],[Column1]]+Table15880101[[#This Row],[Column2]])*12*Table15880101[[#This Row],[عدد]]</calculatedColumnFormula>
    </tableColumn>
    <tableColumn id="4" name="الوحده" dataDxfId="1202"/>
    <tableColumn id="5" name="الوزن" totalsRowFunction="custom">
      <totalsRowFormula>(S77*M77)+(S78*M78)+(M79*S79)+(S80*M80)</totalsRowFormula>
    </tableColumn>
    <tableColumn id="6" name="اجمالي المسطح" totalsRowFunction="sum" dataDxfId="1204">
      <calculatedColumnFormula>Table15880101[[#This Row],[المسطح]]*Table15880101[[#This Row],[عدد]]</calculatedColumnFormula>
    </tableColumn>
    <tableColumn id="7" name="سعر الشبك " dataDxfId="1231">
      <calculatedColumnFormula>S77*$S$2/1000</calculatedColumnFormula>
    </tableColumn>
    <tableColumn id="8" name="اجمالي" totalsRowFunction="sum" dataDxfId="120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Sheet2!AW6</calculatedColumnFormula>
    </tableColumn>
    <tableColumn id="8" name="اجمالي" totalsRowFunction="sum" dataDxfId="1207" totalsRowDxfId="1208">
      <calculatedColumnFormula>BH28*BP28</calculatedColumnFormula>
    </tableColumn>
    <tableColumn id="9" name="%" totalsRowFunction="custom" totalsRowDxfId="12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02" totalsRowDxfId="1203"/>
    <tableColumn id="2" name="عدد" totalsRowFunction="count" dataDxfId="1202" totalsRowDxfId="1203">
      <calculatedColumnFormula>B29*4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202" totalsRowDxfId="1203"/>
    <tableColumn id="5" name="الوزن" totalsRowFunction="custom" totalsRowDxfId="1203">
      <totalsRowFormula>H30*B30+H31*B31</totalsRowFormula>
    </tableColumn>
    <tableColumn id="6" name="Column3" dataDxfId="1204" totalsRowDxfId="1203"/>
    <tableColumn id="7" name="سعر الشبك " dataDxfId="1205" totalsRowDxfId="1206">
      <calculatedColumnFormula>H30*$H$2/1000</calculatedColumnFormula>
    </tableColumn>
    <tableColumn id="8" name="اجمالي" totalsRowFunction="sum" dataDxfId="1207" totalsRowDxfId="1208">
      <calculatedColumnFormula>B30*J30</calculatedColumnFormula>
    </tableColumn>
    <tableColumn id="9" name="%" totalsRowFunction="custom" totalsRowDxfId="120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Sheet2!AW26</calculatedColumnFormula>
    </tableColumn>
    <tableColumn id="8" name="اجمالي" totalsRowFunction="sum" dataDxfId="1207" totalsRowDxfId="1208">
      <calculatedColumnFormula>BH14*BP14</calculatedColumnFormula>
    </tableColumn>
    <tableColumn id="9" name="%" totalsRowFunction="custom" totalsRowDxfId="12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02"/>
    <tableColumn id="2" name="عدد" totalsRowFunction="count" dataDxfId="1202">
      <calculatedColumnFormula>BH20*4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(Table16627383[[#This Row],[Column1]]*Table16627383[[#This Row],[Column2]])*Table16627383[[#This Row],[عدد]]</calculatedColumnFormula>
    </tableColumn>
    <tableColumn id="4" name="الوحده" dataDxfId="1202"/>
    <tableColumn id="5" name="الوزن" totalsRowFunction="custom">
      <totalsRowFormula>(BN23*BH23)+(BH24*BN24)</totalsRowFormula>
    </tableColumn>
    <tableColumn id="6" name="سعر الكيلو" dataDxfId="1204"/>
    <tableColumn id="7" name="سعر الشبك " dataDxfId="1205">
      <calculatedColumnFormula>BN22*$S$2/1000</calculatedColumnFormula>
    </tableColumn>
    <tableColumn id="8" name="اجمالي" totalsRowFunction="sum" dataDxfId="120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02"/>
    <tableColumn id="2" name="عدد" dataDxfId="1218">
      <calculatedColumnFormula>IF((تسعير!$AU$14="بالتات"),0,BH48-2)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تسعير!$AT$44</calculatedColumnFormula>
    </tableColumn>
    <tableColumn id="10" name="شيفت العمل" dataDxfId="1202"/>
    <tableColumn id="12" name="Column12" totalsRowFunction="sum" dataDxfId="1210">
      <calculatedColumnFormula>SUMIF(Table17697888[Column1],Table1612677686[[#This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Table1612677686[[#This Row],[Column12]]</calculatedColumnFormula>
    </tableColumn>
    <tableColumn id="8" name="اجمالي" totalsRowFunction="sum" dataDxfId="120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13"/>
    <tableColumn id="2" name="عدد" dataDxfId="1218">
      <calculatedColumnFormula>IF((BL62="الاسكندرية"),0.25,0.1)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BQ45</calculatedColumnFormula>
    </tableColumn>
    <tableColumn id="8" name="اجمالي" totalsRowFunction="sum" dataDxfId="120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IF((BL62="المقطم"),0.3,IF((BL62="التجمع"),0.3,IF((BL62="الشيخ زايد"),0.3,IF((BL62="الاسكندرية"),0.5,0.35))))</calculatedColumnFormula>
    </tableColumn>
    <tableColumn id="2" name="Column2" dataDxfId="1218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(Table1588090[[#This Row],[Column1]]+Table1588090[[#This Row],[Column2]])*12*Table1588090[[#This Row],[عدد]]</calculatedColumnFormula>
    </tableColumn>
    <tableColumn id="4" name="الوحده" dataDxfId="1202"/>
    <tableColumn id="5" name="الوزن" totalsRowFunction="custom">
      <totalsRowFormula>(BN6*BH6)+(BN7*BG7)+(BN8*BG8)+(BN9*BG9)</totalsRowFormula>
    </tableColumn>
    <tableColumn id="6" name="اجمالي المسطح" totalsRowFunction="sum" dataDxfId="1204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20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218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219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220</v>
      </c>
      <c r="B10" s="570"/>
    </row>
    <row r="11">
      <c r="A11" s="233" t="s">
        <v>221</v>
      </c>
      <c r="B11" s="233" t="s">
        <v>222</v>
      </c>
    </row>
    <row r="12">
      <c r="A12" s="233" t="s">
        <v>223</v>
      </c>
      <c r="B12" s="790">
        <v>50000</v>
      </c>
    </row>
    <row r="13">
      <c r="A13" s="233" t="s">
        <v>224</v>
      </c>
      <c r="B13" s="790">
        <v>55000</v>
      </c>
    </row>
    <row r="14">
      <c r="A14" s="558" t="s">
        <v>225</v>
      </c>
      <c r="B14" s="790">
        <v>230000</v>
      </c>
    </row>
    <row r="15">
      <c r="A15" s="233" t="s">
        <v>226</v>
      </c>
      <c r="B15" s="790">
        <v>60000</v>
      </c>
    </row>
    <row r="16">
      <c r="A16" s="233" t="s">
        <v>227</v>
      </c>
      <c r="B16" s="790">
        <v>275</v>
      </c>
    </row>
    <row r="17">
      <c r="A17" s="233" t="s">
        <v>228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229</v>
      </c>
      <c r="B33" s="790">
        <v>11000</v>
      </c>
    </row>
    <row r="34">
      <c r="A34" s="233" t="s">
        <v>230</v>
      </c>
      <c r="B34" s="790">
        <v>2000</v>
      </c>
    </row>
    <row r="35">
      <c r="A35" s="233" t="s">
        <v>231</v>
      </c>
      <c r="B35" s="790">
        <v>1500</v>
      </c>
    </row>
    <row r="36">
      <c r="A36" s="233" t="s">
        <v>232</v>
      </c>
      <c r="B36" s="790">
        <v>1500</v>
      </c>
    </row>
    <row r="37">
      <c r="A37" s="233" t="s">
        <v>233</v>
      </c>
      <c r="B37" s="790">
        <v>5000</v>
      </c>
    </row>
    <row r="38">
      <c r="A38" s="233" t="s">
        <v>234</v>
      </c>
      <c r="B38" s="790">
        <v>800</v>
      </c>
    </row>
    <row r="39">
      <c r="A39" s="233" t="s">
        <v>235</v>
      </c>
      <c r="B39" s="790">
        <v>150</v>
      </c>
    </row>
    <row r="40">
      <c r="A40" s="233" t="s">
        <v>236</v>
      </c>
      <c r="B40" s="790">
        <v>90</v>
      </c>
    </row>
    <row r="41">
      <c r="A41" s="233" t="s">
        <v>237</v>
      </c>
      <c r="B41" s="790">
        <v>25</v>
      </c>
    </row>
    <row r="42" ht="18.75">
      <c r="A42" s="331" t="s">
        <v>238</v>
      </c>
      <c r="B42" s="790">
        <v>450</v>
      </c>
    </row>
    <row r="43" ht="18.75">
      <c r="A43" s="331" t="s">
        <v>239</v>
      </c>
      <c r="B43" s="790">
        <v>160</v>
      </c>
    </row>
    <row r="44" ht="18.75">
      <c r="A44" s="331" t="s">
        <v>240</v>
      </c>
      <c r="B44" s="790">
        <v>175</v>
      </c>
    </row>
    <row r="45">
      <c r="A45" s="558" t="s">
        <v>241</v>
      </c>
      <c r="B45" s="790">
        <v>4000</v>
      </c>
    </row>
    <row r="46">
      <c r="A46" s="558" t="s">
        <v>242</v>
      </c>
      <c r="B46" s="790">
        <v>3000</v>
      </c>
    </row>
    <row r="47">
      <c r="A47" s="233" t="s">
        <v>243</v>
      </c>
      <c r="B47" s="790">
        <v>160</v>
      </c>
    </row>
    <row r="48">
      <c r="A48" s="233" t="s">
        <v>244</v>
      </c>
      <c r="B48" s="790">
        <v>20</v>
      </c>
    </row>
    <row r="49">
      <c r="A49" s="233" t="s">
        <v>245</v>
      </c>
      <c r="B49" s="790">
        <v>1200</v>
      </c>
    </row>
    <row r="50">
      <c r="A50" s="233" t="s">
        <v>246</v>
      </c>
      <c r="B50" s="790">
        <v>150</v>
      </c>
    </row>
    <row r="51">
      <c r="A51" s="233" t="s">
        <v>247</v>
      </c>
      <c r="B51" s="790">
        <v>150</v>
      </c>
    </row>
    <row r="52">
      <c r="A52" s="233" t="s">
        <v>248</v>
      </c>
      <c r="B52" s="790">
        <v>250</v>
      </c>
    </row>
    <row r="53">
      <c r="A53" s="233" t="s">
        <v>249</v>
      </c>
      <c r="B53" s="790">
        <v>100</v>
      </c>
    </row>
    <row r="54">
      <c r="A54" s="558" t="s">
        <v>250</v>
      </c>
      <c r="B54" s="790">
        <v>1200</v>
      </c>
    </row>
    <row r="55">
      <c r="A55" s="537" t="s">
        <v>251</v>
      </c>
      <c r="B55" s="790">
        <v>23000</v>
      </c>
    </row>
    <row r="56">
      <c r="A56" s="537" t="s">
        <v>252</v>
      </c>
      <c r="B56" s="790">
        <v>8000</v>
      </c>
    </row>
    <row r="57">
      <c r="A57" s="567" t="s">
        <v>253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366</v>
      </c>
      <c r="O7" s="99">
        <f>AA41/K7</f>
        <v>2995.7472659743612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 (2)'!B9</f>
        <v>5</v>
      </c>
    </row>
    <row r="19" ht="18" customHeight="1">
      <c r="A19" s="651" t="s">
        <v>433</v>
      </c>
      <c r="B19" s="652"/>
      <c r="C19" s="14">
        <f>'Format Φωτισμου (2)'!B12</f>
        <v>35</v>
      </c>
    </row>
    <row r="20" ht="18" customHeight="1">
      <c r="A20" s="651" t="s">
        <v>434</v>
      </c>
      <c r="B20" s="652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366</v>
      </c>
      <c r="O7" s="99">
        <f>AA41/K7</f>
        <v>2172.21301096709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50" t="s">
        <v>288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50" t="s">
        <v>288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50" t="s">
        <v>288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50" t="s">
        <v>288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179</v>
      </c>
      <c r="AH28" s="596" t="s">
        <v>199</v>
      </c>
      <c r="AI28" s="596" t="s">
        <v>169</v>
      </c>
      <c r="AJ28" s="596" t="s">
        <v>200</v>
      </c>
      <c r="AK28" s="596" t="s">
        <v>201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204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206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207</v>
      </c>
      <c r="AT41" s="587"/>
      <c r="AU41" s="587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209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210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215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209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216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217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45434.53666125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45434.536661273145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45434.5366612963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45434.536661307873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484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484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230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10729.550000000001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8253.5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182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45434.536661342594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45434.536661342594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45434.536661388891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45434.536661388891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Φωτισμου'!B9</f>
        <v>5</v>
      </c>
    </row>
    <row r="19" ht="18" customHeight="1">
      <c r="A19" s="651" t="s">
        <v>433</v>
      </c>
      <c r="B19" s="652"/>
      <c r="C19" s="14">
        <f>'Format Φωτισμου'!B12</f>
        <v>15</v>
      </c>
    </row>
    <row r="20" ht="18" customHeight="1">
      <c r="A20" s="651" t="s">
        <v>434</v>
      </c>
      <c r="B20" s="652"/>
      <c r="C20" s="14">
        <f>C19/C18</f>
        <v>3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