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<sst xmlns="http://schemas.openxmlformats.org/spreadsheetml/2006/main" count="596" uniqueCount="596">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</sst>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69" t="s">
        <v>217</v>
      </c>
      <c r="H1" s="569"/>
      <c r="I1" s="569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70" t="s">
        <v>218</v>
      </c>
      <c r="H4" s="570"/>
      <c r="I4" s="570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219</v>
      </c>
      <c r="B10" s="571"/>
    </row>
    <row r="11">
      <c r="A11" s="233" t="s">
        <v>220</v>
      </c>
      <c r="B11" s="233" t="s">
        <v>221</v>
      </c>
    </row>
    <row r="12">
      <c r="A12" s="233" t="s">
        <v>222</v>
      </c>
      <c r="B12" s="568">
        <v>45000</v>
      </c>
    </row>
    <row r="13">
      <c r="A13" s="233" t="s">
        <v>223</v>
      </c>
      <c r="B13" s="568">
        <v>45000</v>
      </c>
    </row>
    <row r="14">
      <c r="A14" s="558" t="s">
        <v>224</v>
      </c>
      <c r="B14" s="568">
        <v>225000</v>
      </c>
    </row>
    <row r="15">
      <c r="A15" s="233" t="s">
        <v>225</v>
      </c>
      <c r="B15" s="568">
        <v>60000</v>
      </c>
    </row>
    <row r="16">
      <c r="A16" s="233" t="s">
        <v>226</v>
      </c>
      <c r="B16" s="568">
        <v>275</v>
      </c>
    </row>
    <row r="17">
      <c r="A17" s="233" t="s">
        <v>227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228</v>
      </c>
      <c r="B33" s="568">
        <v>11000</v>
      </c>
    </row>
    <row r="34">
      <c r="A34" s="233" t="s">
        <v>229</v>
      </c>
      <c r="B34" s="568">
        <v>2000</v>
      </c>
    </row>
    <row r="35">
      <c r="A35" s="233" t="s">
        <v>230</v>
      </c>
      <c r="B35" s="568">
        <v>1500</v>
      </c>
    </row>
    <row r="36">
      <c r="A36" s="233" t="s">
        <v>231</v>
      </c>
      <c r="B36" s="568">
        <v>1500</v>
      </c>
    </row>
    <row r="37">
      <c r="A37" s="233" t="s">
        <v>232</v>
      </c>
      <c r="B37" s="568">
        <v>5000</v>
      </c>
    </row>
    <row r="38">
      <c r="A38" s="233" t="s">
        <v>233</v>
      </c>
      <c r="B38" s="568">
        <v>800</v>
      </c>
    </row>
    <row r="39">
      <c r="A39" s="233" t="s">
        <v>234</v>
      </c>
      <c r="B39" s="568">
        <v>130</v>
      </c>
    </row>
    <row r="40">
      <c r="A40" s="233" t="s">
        <v>235</v>
      </c>
      <c r="B40" s="568">
        <v>90</v>
      </c>
    </row>
    <row r="41">
      <c r="A41" s="233" t="s">
        <v>236</v>
      </c>
      <c r="B41" s="568">
        <v>25</v>
      </c>
    </row>
    <row r="42" ht="18.75">
      <c r="A42" s="331" t="s">
        <v>237</v>
      </c>
      <c r="B42" s="568">
        <v>450</v>
      </c>
    </row>
    <row r="43" ht="18.75">
      <c r="A43" s="331" t="s">
        <v>238</v>
      </c>
      <c r="B43" s="568">
        <v>130</v>
      </c>
    </row>
    <row r="44" ht="18.75">
      <c r="A44" s="331" t="s">
        <v>239</v>
      </c>
      <c r="B44" s="568">
        <v>175</v>
      </c>
    </row>
    <row r="45">
      <c r="A45" s="558" t="s">
        <v>240</v>
      </c>
      <c r="B45" s="568">
        <v>4000</v>
      </c>
    </row>
    <row r="46">
      <c r="A46" s="558" t="s">
        <v>241</v>
      </c>
      <c r="B46" s="568">
        <v>3000</v>
      </c>
    </row>
    <row r="47">
      <c r="A47" s="233" t="s">
        <v>242</v>
      </c>
      <c r="B47" s="568">
        <v>130</v>
      </c>
    </row>
    <row r="48">
      <c r="A48" s="233" t="s">
        <v>243</v>
      </c>
      <c r="B48" s="568">
        <v>25</v>
      </c>
    </row>
    <row r="49">
      <c r="A49" s="233" t="s">
        <v>244</v>
      </c>
      <c r="B49" s="568">
        <v>1200</v>
      </c>
    </row>
    <row r="50">
      <c r="A50" s="233" t="s">
        <v>245</v>
      </c>
      <c r="B50" s="568">
        <v>150</v>
      </c>
    </row>
    <row r="51">
      <c r="A51" s="233" t="s">
        <v>246</v>
      </c>
      <c r="B51" s="568">
        <v>150</v>
      </c>
    </row>
    <row r="52">
      <c r="A52" s="233" t="s">
        <v>247</v>
      </c>
      <c r="B52" s="568">
        <v>250</v>
      </c>
    </row>
    <row r="53">
      <c r="A53" s="233" t="s">
        <v>248</v>
      </c>
      <c r="B53" s="568">
        <v>80</v>
      </c>
    </row>
    <row r="54">
      <c r="A54" s="558" t="s">
        <v>249</v>
      </c>
      <c r="B54" s="568">
        <v>1200</v>
      </c>
    </row>
    <row r="55">
      <c r="A55" s="537" t="s">
        <v>250</v>
      </c>
      <c r="B55" s="568">
        <v>23000</v>
      </c>
    </row>
    <row r="56">
      <c r="A56" s="537" t="s">
        <v>251</v>
      </c>
      <c r="B56" s="568">
        <v>5000</v>
      </c>
    </row>
    <row r="57">
      <c r="A57" s="567" t="s">
        <v>252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تسجيل1!C7</f>
        <v>300</v>
      </c>
      <c r="L6" s="751"/>
      <c r="M6" s="94" t="s">
        <v>363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21</v>
      </c>
      <c r="L7" s="724"/>
      <c r="M7" s="724"/>
      <c r="N7" s="98" t="s">
        <v>365</v>
      </c>
      <c r="O7" s="99">
        <f>AA41/K7</f>
        <v>3014.2535679959346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299</v>
      </c>
      <c r="L8" s="728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665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291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284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1375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10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20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24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24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25076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63299.324927914626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74">
        <f>N8</f>
        <v>672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 (2)'!B9</f>
        <v>5</v>
      </c>
    </row>
    <row r="19" ht="18" customHeight="1">
      <c r="A19" s="640" t="s">
        <v>432</v>
      </c>
      <c r="B19" s="641"/>
      <c r="C19" s="14">
        <f>'Format Φωτισμου (2)'!B12</f>
        <v>35</v>
      </c>
    </row>
    <row r="20" ht="18" customHeight="1">
      <c r="A20" s="640" t="s">
        <v>433</v>
      </c>
      <c r="B20" s="641"/>
      <c r="C20" s="14">
        <f>C19/C18</f>
        <v>7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365</v>
      </c>
      <c r="O7" s="99">
        <f>AA41/K7</f>
        <v>2133.1235057477479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6" t="s">
        <v>343</v>
      </c>
      <c r="J31" s="757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8" t="s">
        <v>343</v>
      </c>
      <c r="R31" s="759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9" t="s">
        <v>287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9" t="s">
        <v>287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تسجيل1!C7</f>
        <v>300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700</v>
      </c>
      <c r="D31" s="34" t="s">
        <v>344</v>
      </c>
      <c r="E31" s="36">
        <f>H34</f>
        <v>10</v>
      </c>
      <c r="F31" s="34"/>
      <c r="G31" s="34"/>
      <c r="H31" s="35"/>
      <c r="I31" s="756" t="s">
        <v>343</v>
      </c>
      <c r="J31" s="757"/>
      <c r="K31" s="36">
        <f>B19</f>
        <v>700</v>
      </c>
      <c r="L31" s="34" t="s">
        <v>344</v>
      </c>
      <c r="M31" s="36">
        <f>P34</f>
        <v>9</v>
      </c>
      <c r="N31" s="15"/>
      <c r="O31" s="34"/>
      <c r="P31" s="35"/>
      <c r="Q31" s="758" t="s">
        <v>343</v>
      </c>
      <c r="R31" s="759"/>
      <c r="S31" s="57">
        <f>B19</f>
        <v>700</v>
      </c>
      <c r="T31" s="47" t="s">
        <v>345</v>
      </c>
      <c r="U31" s="57">
        <f>INT((S31-4)/25)+1</f>
        <v>28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73"/>
      <c r="B3" s="774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75"/>
      <c r="B7" s="776"/>
      <c r="C7" s="19" t="s">
        <v>275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79"/>
      <c r="B12" s="780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79"/>
      <c r="B15" s="780"/>
      <c r="C15" s="10" t="s">
        <v>273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85"/>
      <c r="B21" s="786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85"/>
      <c r="B24" s="786"/>
      <c r="C24" s="10" t="s">
        <v>273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87"/>
      <c r="B25" s="788"/>
      <c r="C25" s="19" t="s">
        <v>275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300</v>
      </c>
      <c r="J4" s="15">
        <v>4</v>
      </c>
      <c r="K4" s="15">
        <v>2</v>
      </c>
    </row>
    <row r="5">
      <c r="A5" s="1" t="s">
        <v>254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280</v>
      </c>
      <c r="B6" s="1">
        <f>'Cutting Ro-1'!L14</f>
        <v>10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285</v>
      </c>
      <c r="B9" s="1">
        <f>O8</f>
        <v>4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8</v>
      </c>
      <c r="C10" s="639" t="s">
        <v>287</v>
      </c>
      <c r="D10" s="639"/>
      <c r="E10" s="14">
        <f>ROUND(B10,0)</f>
        <v>8</v>
      </c>
      <c r="J10" s="15">
        <v>10</v>
      </c>
      <c r="K10" s="15">
        <v>4</v>
      </c>
    </row>
    <row r="11">
      <c r="A11" s="12" t="s">
        <v>288</v>
      </c>
      <c r="B11" s="13">
        <f>E10/B9</f>
        <v>2</v>
      </c>
      <c r="C11" s="639" t="s">
        <v>287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289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619" t="s">
        <v>175</v>
      </c>
      <c r="AP6" s="620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177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2.5</v>
      </c>
      <c r="AL8" s="470" t="s">
        <v>168</v>
      </c>
      <c r="AM8" s="470" t="s">
        <v>180</v>
      </c>
      <c r="AN8" s="471" t="s">
        <v>181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575" t="s">
        <v>186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187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188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190</v>
      </c>
      <c r="T14" s="534"/>
      <c r="U14" s="497" t="s">
        <v>191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190</v>
      </c>
      <c r="AT14" s="438"/>
      <c r="AU14" s="434" t="s">
        <v>191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190</v>
      </c>
      <c r="BE14" s="492"/>
      <c r="BF14" s="497" t="s">
        <v>192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193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194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500</v>
      </c>
      <c r="BD25" s="426" t="s">
        <v>165</v>
      </c>
      <c r="BE25" s="427" t="s">
        <v>166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169</v>
      </c>
      <c r="AH26" s="605" t="s">
        <v>198</v>
      </c>
      <c r="AI26" s="584" t="s">
        <v>172</v>
      </c>
      <c r="AJ26" s="584" t="s">
        <v>173</v>
      </c>
      <c r="AK26" s="584" t="s">
        <v>174</v>
      </c>
      <c r="AL26" s="595" t="s">
        <v>175</v>
      </c>
      <c r="AM26" s="59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168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178</v>
      </c>
      <c r="AH28" s="582" t="s">
        <v>199</v>
      </c>
      <c r="AI28" s="582" t="s">
        <v>168</v>
      </c>
      <c r="AJ28" s="582" t="s">
        <v>200</v>
      </c>
      <c r="AK28" s="582" t="s">
        <v>201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204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191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188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188</v>
      </c>
      <c r="AT33" s="438">
        <v>400</v>
      </c>
      <c r="BA33" s="0" t="s">
        <v>189</v>
      </c>
      <c r="BD33" s="438" t="s">
        <v>188</v>
      </c>
      <c r="BE33" s="438">
        <v>320</v>
      </c>
      <c r="BL33" s="0" t="s">
        <v>189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190</v>
      </c>
      <c r="AT34" s="438">
        <v>500</v>
      </c>
      <c r="AU34" s="486"/>
      <c r="AZ34" s="607"/>
      <c r="BA34" s="607"/>
      <c r="BB34" s="607"/>
      <c r="BD34" s="438" t="s">
        <v>190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206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207</v>
      </c>
      <c r="AT41" s="614"/>
      <c r="AU41" s="61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209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210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197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213</v>
      </c>
      <c r="T52" s="459" t="s">
        <v>181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188</v>
      </c>
      <c r="AT53" s="438">
        <v>500</v>
      </c>
      <c r="BA53" s="0" t="s">
        <v>189</v>
      </c>
      <c r="BD53" s="438" t="s">
        <v>188</v>
      </c>
      <c r="BE53" s="438">
        <v>500</v>
      </c>
      <c r="BL53" s="0" t="s">
        <v>189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190</v>
      </c>
      <c r="AT54" s="438">
        <v>400</v>
      </c>
      <c r="AU54" s="486"/>
      <c r="AZ54" s="607"/>
      <c r="BA54" s="607"/>
      <c r="BB54" s="607"/>
      <c r="BD54" s="438" t="s">
        <v>190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214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209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197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213</v>
      </c>
      <c r="T70" s="459" t="s">
        <v>181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215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216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89"/>
      <c r="I8" s="789"/>
      <c r="J8" s="789"/>
      <c r="K8" s="790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700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89"/>
      <c r="I16" s="789"/>
      <c r="J16" s="789"/>
      <c r="K16" s="790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45517.6092931713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45517.609293217596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45517.609293287038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45517.609293287038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179</v>
      </c>
      <c r="B3" s="331">
        <v>2.5</v>
      </c>
      <c r="C3" s="331">
        <v>11.75</v>
      </c>
      <c r="E3" s="331" t="s">
        <v>180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180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179</v>
      </c>
      <c r="B4" s="331">
        <v>2.7</v>
      </c>
      <c r="C4" s="331">
        <v>13.5</v>
      </c>
      <c r="E4" s="331" t="s">
        <v>485</v>
      </c>
      <c r="F4" s="331">
        <f>Sheet2!B43</f>
        <v>130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130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179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179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2937.5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503</v>
      </c>
      <c r="I9" s="366">
        <v>7</v>
      </c>
      <c r="J9" s="367">
        <v>5</v>
      </c>
      <c r="K9" s="368">
        <f t="shared" si="0"/>
        <v>35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AE8*AE7</f>
        <v>4200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224</v>
      </c>
      <c r="F10" s="331">
        <f>W11</f>
        <v>225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225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181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178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181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536</v>
      </c>
      <c r="E27" s="346" t="s">
        <v>448</v>
      </c>
      <c r="F27" s="345" t="s">
        <v>537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536</v>
      </c>
      <c r="E60" s="346" t="s">
        <v>448</v>
      </c>
      <c r="F60" s="345" t="s">
        <v>537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45517.60929349537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45517.60929349537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45517.60929359954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8.64</v>
      </c>
      <c r="C74" s="546" t="s">
        <v>425</v>
      </c>
      <c r="D74" s="547">
        <v>270</v>
      </c>
      <c r="E74" s="546" t="s">
        <v>125</v>
      </c>
      <c r="F74" s="547">
        <v>320</v>
      </c>
      <c r="G74" s="546" t="s">
        <v>172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45517.60929359954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16</v>
      </c>
      <c r="C76" s="553">
        <f>F74-16.5</f>
        <v>303.5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320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270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569</v>
      </c>
      <c r="B79" s="550">
        <v>2</v>
      </c>
      <c r="C79" s="552">
        <f>F74</f>
        <v>320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270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303.5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238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49</v>
      </c>
      <c r="D91" s="550" t="s">
        <v>564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49</v>
      </c>
      <c r="D92" s="550" t="s">
        <v>564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تسعير!AA10</f>
        <v>300</v>
      </c>
      <c r="D7" s="182" t="s">
        <v>425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Φωτισμου'!B9</f>
        <v>4</v>
      </c>
    </row>
    <row r="19" ht="18" customHeight="1">
      <c r="A19" s="640" t="s">
        <v>432</v>
      </c>
      <c r="B19" s="641"/>
      <c r="C19" s="14">
        <f>'Format Φωτισμου'!B12</f>
        <v>8</v>
      </c>
    </row>
    <row r="20" ht="18" customHeight="1">
      <c r="A20" s="640" t="s">
        <v>433</v>
      </c>
      <c r="B20" s="641"/>
      <c r="C20" s="14">
        <f>C19/C18</f>
        <v>2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309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