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<sst xmlns="http://schemas.openxmlformats.org/spreadsheetml/2006/main" count="595" uniqueCount="595">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</sst>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7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335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23" totalsRowDxfId="1324"/>
    <tableColumn id="2" name="عدد" dataDxfId="1327" totalsRowDxfId="1324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BP28</calculatedColumnFormula>
    </tableColumn>
    <tableColumn id="8" name="اجمالي" totalsRowFunction="sum" dataDxfId="1334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23" totalsRowDxfId="1324"/>
    <tableColumn id="2" name="عدد" dataDxfId="1327" totalsRowDxfId="1324">
      <calculatedColumnFormula>IF((#REF!="بالتات"),0,4)</calculatedColumnFormula>
    </tableColumn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38" totalsRowDxfId="1349"/>
    <tableColumn id="4" name="الوحده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61" totalsRowDxfId="1339">
      <calculatedColumnFormula>Sheet2!AW26</calculatedColumnFormula>
    </tableColumn>
    <tableColumn id="8" name="اجمالي" totalsRowFunction="sum" dataDxfId="1334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23"/>
    <tableColumn id="2" name="عدد" totalsRowFunction="sum" dataDxfId="1323">
      <calculatedColumnFormula>BH90*4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(Table16627394105[[#This Row],[Column1]]*Table16627394105[[#This Row],[Column2]])*Table16627394105[[#This Row],[عدد]]</calculatedColumnFormula>
    </tableColumn>
    <tableColumn id="4" name="الوحده" dataDxfId="1323"/>
    <tableColumn id="5" name="الوزن" totalsRowFunction="custom">
      <totalsRowFormula>(BN93*BH93)+(BH94*BN94)</totalsRowFormula>
    </tableColumn>
    <tableColumn id="6" name="سعر الكيلو" dataDxfId="1327"/>
    <tableColumn id="7" name="سعر الشبك " dataDxfId="1333">
      <calculatedColumnFormula>BN92*$S$2/1000</calculatedColumnFormula>
    </tableColumn>
    <tableColumn id="8" name="اجمالي" totalsRowFunction="sum" dataDxfId="1334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5"/>
    <tableColumn id="2" name="المعدل" dataDxfId="1345"/>
    <tableColumn id="3" name="الوحدة" dataDxfId="1345"/>
    <tableColumn id="4" name="Column4" dataDxfId="1359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5"/>
    <tableColumn id="2" name="Column2" dataDxfId="1359"/>
    <tableColumn id="3" name="Column3" dataDxfId="1345"/>
    <tableColumn id="4" name="Column4" dataDxfId="1345"/>
    <tableColumn id="5" name="Column5" dataDxfId="134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23"/>
    <tableColumn id="2" name="عدد" dataDxfId="1351">
      <calculatedColumnFormula>IF((تسعير!$AU$14="بالتات"),0,BH119-2)</calculatedColumnFormula>
    </tableColumn>
    <tableColumn id="3" name="بيان" totalsRowLabel="Total" dataDxfId="1354"/>
    <tableColumn id="5" name="اليومية / الاجرة" dataDxfId="1354"/>
    <tableColumn id="6" name="بدل الوجبة" dataDxfId="1355"/>
    <tableColumn id="11" name="موقع العمل" dataDxfId="1344">
      <calculatedColumnFormula>تسعير!$BE$44</calculatedColumnFormula>
    </tableColumn>
    <tableColumn id="10" name="شيفت العمل" dataDxfId="1323"/>
    <tableColumn id="12" name="Column12" totalsRowFunction="sum" dataDxfId="1338">
      <calculatedColumnFormula>SUMIF(Table17697899110[Column1],Table1612677697108[[#This Row],[موقع العمل]],$AE$2:$AE$8)</calculatedColumnFormula>
    </tableColumn>
    <tableColumn id="4" name="عدد الايام" dataDxfId="1364"/>
    <tableColumn id="7" name="اجمالي التكلفة للعامل" dataDxfId="1365">
      <calculatedColumnFormula>Table1612677697108[[#This Row],[Column12]]</calculatedColumnFormula>
    </tableColumn>
    <tableColumn id="8" name="اجمالي" totalsRowFunction="sum" dataDxfId="1334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4"/>
    <tableColumn id="2" name="عدد" dataDxfId="1351">
      <calculatedColumnFormula>IF((BL133="الاسكندرية"),0.25,0.1)</calculatedColumnFormula>
    </tableColumn>
    <tableColumn id="3" name="بيان" totalsRowLabel="Total" dataDxfId="1344"/>
    <tableColumn id="11" name="Column2" dataDxfId="1344"/>
    <tableColumn id="10" name="Column1" dataDxfId="1344"/>
    <tableColumn id="12" name="Column12" totalsRowFunction="sum" dataDxfId="1369"/>
    <tableColumn id="4" name="الوحده" dataDxfId="1346"/>
    <tableColumn id="5" name="الوزن" dataDxfId="1344"/>
    <tableColumn id="6" name="سعر الكيلو" dataDxfId="1344"/>
    <tableColumn id="7" name="سعر الشبك " dataDxfId="1361">
      <calculatedColumnFormula>BQ116</calculatedColumnFormula>
    </tableColumn>
    <tableColumn id="8" name="اجمالي" totalsRowFunction="sum" dataDxfId="1334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IF((BL133="المقطم"),0.3,IF((BL133="التجمع"),0.3,IF((BL133="الشيخ زايد"),0.3,IF((BL133="الاسكندرية"),0.5,0.35))))</calculatedColumnFormula>
    </tableColumn>
    <tableColumn id="2" name="Column2" dataDxfId="135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23"/>
    <tableColumn id="2" name="عدد" dataDxfId="1323">
      <calculatedColumnFormula>IF(OR((BI69="B11"),(BI69="B12"),(BI69="B21"),(BI69="B22"),(BI69="B31"),(BI69="B32")),3,0)</calculatedColumnFormula>
    </tableColumn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(Table15880101112[[#This Row],[Column1]]+Table15880101112[[#This Row],[Column2]])*12*Table15880101112[[#This Row],[عدد]]</calculatedColumnFormula>
    </tableColumn>
    <tableColumn id="4" name="الوحده" dataDxfId="1323"/>
    <tableColumn id="5" name="الوزن" totalsRowFunction="custom">
      <totalsRowFormula>(BN76*BH76)+(BN77*BH77)+(BN78*BH78)+(BN79*BH79)</totalsRowFormula>
    </tableColumn>
    <tableColumn id="6" name="اجمالي المسطح" totalsRowFunction="sum" dataDxfId="1327">
      <calculatedColumnFormula>Table15880101112[[#This Row],[المسطح]]*Table15880101112[[#This Row],[عدد]]</calculatedColumnFormula>
    </tableColumn>
    <tableColumn id="7" name="سعر الشبك " dataDxfId="1370">
      <calculatedColumnFormula>BN76*$S$2/1000</calculatedColumnFormula>
    </tableColumn>
    <tableColumn id="8" name="اجمالي" totalsRowFunction="sum" dataDxfId="1334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23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34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375"/>
    <tableColumn id="2" name="عدد" totalsRowFunction="custom" dataDxfId="1376" totalsRowDxfId="1377">
      <totalsRowFormula>(Table80102114[[#Totals],[price]]*1.1)/(F1*D1/10000)</totalsRowFormula>
    </tableColumn>
    <tableColumn id="3" name="طول" dataDxfId="1245" totalsRowDxfId="1374"/>
    <tableColumn id="4" name="Column2" dataDxfId="1378" totalsRowDxfId="1374"/>
    <tableColumn id="5" name="wt/m" dataDxfId="1378" totalsRowDxfId="1374"/>
    <tableColumn id="6" name="price" totalsRowFunction="sum" dataDxfId="1378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378" totalsRowDxfId="50">
  <autoFilter ref="A75:F96"/>
  <tableColumns count="6">
    <tableColumn id="1" name="Column1" totalsRowLabel="Total" dataDxfId="1378" totalsRowDxfId="1243"/>
    <tableColumn id="2" name="عدد" totalsRowFunction="custom" dataDxfId="1378" totalsRowDxfId="1244">
      <totalsRowFormula>(Table80102114115[[#Totals],[price]]*1.1)/(F74*D74/10000)</totalsRowFormula>
    </tableColumn>
    <tableColumn id="3" name="طول" dataDxfId="1378" totalsRowDxfId="1374"/>
    <tableColumn id="4" name="Column2" dataDxfId="1378" totalsRowDxfId="1374"/>
    <tableColumn id="5" name="wt/m" dataDxfId="1378" totalsRowDxfId="1374"/>
    <tableColumn id="6" name="price" totalsRowFunction="sum" dataDxfId="1378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23"/>
    <tableColumn id="2" name="عدد" dataDxfId="1323">
      <calculatedColumnFormula>IF((F74="الاسكندرية"),0.25,0.1)</calculatedColumnFormula>
    </tableColumn>
    <tableColumn id="3" name="بيان برجولا رويال" totalsRowLabel="Total" dataDxfId="1323"/>
    <tableColumn id="12" name="Column12" totalsRowFunction="sum" dataDxfId="1210"/>
    <tableColumn id="5" name="Column1" dataDxfId="1323"/>
    <tableColumn id="11" name="العرض" dataDxfId="1336"/>
    <tableColumn id="10" name="الامتداد" dataDxfId="1327"/>
    <tableColumn id="4" name="سعر المتر" dataDxfId="1337"/>
    <tableColumn id="6" name="Column2" dataDxfId="106"/>
    <tableColumn id="7" name="سعر البرجولا كاملة" dataDxfId="1333">
      <calculatedColumnFormula>(K57)</calculatedColumnFormula>
    </tableColumn>
    <tableColumn id="8" name="اجمالي" totalsRowFunction="sum" dataDxfId="1334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23" totalsRowDxfId="1324"/>
    <tableColumn id="2" name="عدد" dataDxfId="77" totalsRowDxfId="1324">
      <calculatedColumnFormula>B60</calculatedColumnFormula>
    </tableColumn>
    <tableColumn id="3" name="بيان" totalsRowLabel="Total" dataDxfId="107" totalsRowDxfId="1324"/>
    <tableColumn id="5" name="اليومية / الاجرة" dataDxfId="1215" totalsRowDxfId="1324"/>
    <tableColumn id="6" name="بدل الوجبة" dataDxfId="1216" totalsRowDxfId="1324"/>
    <tableColumn id="11" name="موقع العمل" dataDxfId="1213" totalsRowDxfId="1324">
      <calculatedColumnFormula>تسعير!$T$4</calculatedColumnFormula>
    </tableColumn>
    <tableColumn id="10" name="شيفت العمل" dataDxfId="1323" totalsRowDxfId="1324"/>
    <tableColumn id="12" name="Column12" totalsRowFunction="sum" dataDxfId="1338" totalsRowDxfId="1211">
      <calculatedColumnFormula>SUMIF(Table17[Column1],Table1612[[#This Row],[موقع العمل]],$T$2:$T$20)</calculatedColumnFormula>
    </tableColumn>
    <tableColumn id="4" name="عدد الايام" dataDxfId="102" totalsRowDxfId="1324"/>
    <tableColumn id="7" name="اجمالي التكلفة للعامل" dataDxfId="101" totalsRowDxfId="1339">
      <calculatedColumnFormula>Table1612[[#This Row],[Column12]]</calculatedColumnFormula>
    </tableColumn>
    <tableColumn id="8" name="اجمالي" totalsRowFunction="sum" dataDxfId="1334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342"/>
    <tableColumn id="4" name="بدل الوجبة" dataDxfId="1217"/>
    <tableColumn id="5" name="دبابة" dataDxfId="1343"/>
    <tableColumn id="6" name="جامبو" dataDxfId="1343"/>
    <tableColumn id="7" name="الاقامة" dataDxfId="134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4"/>
    <tableColumn id="4" name="Column22" dataDxfId="1344"/>
    <tableColumn id="5" name="Column23" dataDxfId="1344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23"/>
    <tableColumn id="2" name="عدد" dataDxfId="132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(Table118[[#This Row],[Column1]]+Table118[[#This Row],[Column2]])*12*Table118[[#This Row],[عدد]]</calculatedColumnFormula>
    </tableColumn>
    <tableColumn id="4" name="الوحده" dataDxfId="1323"/>
    <tableColumn id="5" name="الوزن" dataDxfId="1323"/>
    <tableColumn id="6" name="اجمالي الميزان" totalsRowFunction="sum" dataDxfId="1327">
      <calculatedColumnFormula>Table118[[#This Row],[الوزن]]*Table118[[#This Row],[عدد]]</calculatedColumnFormula>
    </tableColumn>
    <tableColumn id="7" name="سعر الشبك " dataDxfId="1333">
      <calculatedColumnFormula>H6*$H$2/1000</calculatedColumnFormula>
    </tableColumn>
    <tableColumn id="8" name="اجمالي" totalsRowFunction="sum" dataDxfId="1334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23"/>
    <tableColumn id="2" name="عدد" dataDxfId="132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dataDxfId="1323"/>
    <tableColumn id="4" name="الوحده" totalsRowLabel="total" dataDxfId="1323"/>
    <tableColumn id="5" name="الوزن" dataDxfId="132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23">
      <calculatedColumnFormula>Sheet2!B7</calculatedColumnFormula>
    </tableColumn>
    <tableColumn id="7" name="سعر الشبك " dataDxfId="1333"/>
    <tableColumn id="8" name="اجمالي" totalsRowFunction="sum" dataDxfId="1334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23"/>
    <tableColumn id="2" name="عدد" dataDxfId="1323">
      <calculatedColumnFormula>IF((تسعير!X30&lt;800),0,IF(AND((تسعير!X30&gt;800),(600&gt;=تسعير!AA32)),1,0))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27">
      <calculatedColumnFormula>(Table1421[[#This Row],[Column1]]+Table1421[[#This Row],[Column2]])*12*Table1421[[#This Row],[عدد]]</calculatedColumnFormula>
    </tableColumn>
    <tableColumn id="4" name="الوحده" dataDxfId="1323"/>
    <tableColumn id="5" name="الوزن" dataDxfId="1323"/>
    <tableColumn id="6" name="سعر الكيلو" totalsRowFunction="sum" dataDxfId="1327">
      <calculatedColumnFormula>Table1421[[#This Row],[الوزن]]*Table1421[[#This Row],[عدد]]</calculatedColumnFormula>
    </tableColumn>
    <tableColumn id="7" name="سعر الشبك " dataDxfId="1333">
      <calculatedColumnFormula>H13*$I$2/1000</calculatedColumnFormula>
    </tableColumn>
    <tableColumn id="8" name="اجمالي" totalsRowFunction="sum" dataDxfId="1334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23"/>
    <tableColumn id="2" name="عدد" dataDxfId="132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dataDxfId="1338"/>
    <tableColumn id="4" name="الوحده" dataDxfId="1323"/>
    <tableColumn id="5" name="الوزن" dataDxfId="1323"/>
    <tableColumn id="6" name="سعر الكيلو" dataDxfId="1323"/>
    <tableColumn id="7" name="سعر الشبك " dataDxfId="1333">
      <calculatedColumnFormula>Sheet2!B22</calculatedColumnFormula>
    </tableColumn>
    <tableColumn id="8" name="اجمالي" totalsRowFunction="sum" dataDxfId="1334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23"/>
    <tableColumn id="2" name="عدد" totalsRowFunction="count" dataDxfId="1327">
      <calculatedColumnFormula>B30*4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(Table1624[[#This Row],[Column1]]*Table1624[[#This Row],[Column2]])*Table1624[[#This Row],[عدد]]</calculatedColumnFormula>
    </tableColumn>
    <tableColumn id="4" name="الوحده" dataDxfId="1323"/>
    <tableColumn id="5" name="الوزن" totalsRowFunction="custom">
      <totalsRowFormula>H31*B31+H32*B32</totalsRowFormula>
    </tableColumn>
    <tableColumn id="6" name="سعر الكيلو" dataDxfId="1327">
      <calculatedColumnFormula>$H$2/1000</calculatedColumnFormula>
    </tableColumn>
    <tableColumn id="7" name="سعر الشبك " dataDxfId="1333">
      <calculatedColumnFormula>H31*$H$2/1000</calculatedColumnFormula>
    </tableColumn>
    <tableColumn id="8" name="اجمالي" totalsRowFunction="sum" dataDxfId="1334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12"/>
    <tableColumn id="2" name="المعدل" dataDxfId="1345"/>
    <tableColumn id="3" name="الوحدة" dataDxfId="1345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23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4"/>
    <tableColumn id="11" name="Column2" dataDxfId="1344"/>
    <tableColumn id="10" name="Column1" dataDxfId="1214"/>
    <tableColumn id="12" name="Column12" totalsRowFunction="sum" dataDxfId="963"/>
    <tableColumn id="4" name="الوحده" dataDxfId="1221"/>
    <tableColumn id="5" name="الوزن" dataDxfId="1222"/>
    <tableColumn id="6" name="سعر الكيلو" dataDxfId="1346"/>
    <tableColumn id="7" name="سعر الشبك " dataDxfId="1223">
      <calculatedColumnFormula>Sheet2!B31</calculatedColumnFormula>
    </tableColumn>
    <tableColumn id="8" name="اجمالي" totalsRowFunction="sum" dataDxfId="1334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23"/>
    <tableColumn id="2" name="عدد" dataDxfId="1323">
      <calculatedColumnFormula>IF((F79="الاسكندرية"),0.25,0.1)</calculatedColumnFormula>
    </tableColumn>
    <tableColumn id="3" name="بيان برجولا رويال" totalsRowLabel="Total" dataDxfId="1323"/>
    <tableColumn id="12" name="Column12" totalsRowFunction="sum" dataDxfId="1338"/>
    <tableColumn id="5" name="Column1" dataDxfId="1323"/>
    <tableColumn id="11" name="العرض" dataDxfId="1344"/>
    <tableColumn id="10" name="الامتداد" dataDxfId="1327"/>
    <tableColumn id="4" name="سعر المتر" dataDxfId="1346"/>
    <tableColumn id="6" name="Column2" dataDxfId="1347"/>
    <tableColumn id="7" name="سعر البرجولا كاملة" dataDxfId="1333">
      <calculatedColumnFormula>K58</calculatedColumnFormula>
    </tableColumn>
    <tableColumn id="8" name="اجمالي" totalsRowFunction="sum" dataDxfId="1334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23" totalsRowDxfId="1324"/>
    <tableColumn id="2" name="عدد" dataDxfId="1336" totalsRowDxfId="1324">
      <calculatedColumnFormula>B65</calculatedColumnFormula>
    </tableColumn>
    <tableColumn id="3" name="بيان" totalsRowLabel="Total" dataDxfId="1348" totalsRowDxfId="1324"/>
    <tableColumn id="5" name="اليومية / الاجرة" dataDxfId="1215" totalsRowDxfId="1324"/>
    <tableColumn id="6" name="بدل الوجبة" dataDxfId="1216" totalsRowDxfId="1324"/>
    <tableColumn id="11" name="موقع العمل" dataDxfId="1344" totalsRowDxfId="1324">
      <calculatedColumnFormula>تسعير!$T$24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SUMIF(Table1731[Column1],Table161229[[#This Row],[موقع العمل]],$T$2:$T$26)</calculatedColumnFormula>
    </tableColumn>
    <tableColumn id="4" name="عدد الايام" dataDxfId="1224" totalsRowDxfId="1324"/>
    <tableColumn id="7" name="اجمالي التكلفة للعامل" dataDxfId="1225" totalsRowDxfId="1339">
      <calculatedColumnFormula>Table161229[[#This Row],[Column12]]</calculatedColumnFormula>
    </tableColumn>
    <tableColumn id="8" name="اجمالي" totalsRowFunction="sum" dataDxfId="1334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4" totalsRowDxfId="1324"/>
    <tableColumn id="2" name="عدد" dataDxfId="1213" totalsRowDxfId="1324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44" totalsRowDxfId="1324"/>
    <tableColumn id="11" name="Column2" dataDxfId="1344" totalsRowDxfId="1324"/>
    <tableColumn id="10" name="Column1" dataDxfId="1344" totalsRowDxfId="1324"/>
    <tableColumn id="12" name="Column12" totalsRowFunction="sum" dataDxfId="94" totalsRowDxfId="1349"/>
    <tableColumn id="4" name="الوحده" dataDxfId="1346" totalsRowDxfId="1324"/>
    <tableColumn id="5" name="الوزن" dataDxfId="1344" totalsRowDxfId="1324"/>
    <tableColumn id="6" name="سعر الكيلو" dataDxfId="1344" totalsRowDxfId="1324"/>
    <tableColumn id="7" name="سعر الشبك " dataDxfId="1350" totalsRowDxfId="1339"/>
    <tableColumn id="8" name="اجمالي" totalsRowFunction="sum" dataDxfId="1334" totalsRowDxfId="1340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4"/>
    <tableColumn id="4" name="Column22" dataDxfId="1344"/>
    <tableColumn id="5" name="Column23" dataDxfId="1344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3" totalsRowDxfId="12"/>
    <tableColumn id="6" name="الطول بالمتر" dataDxfId="1343" totalsRowDxfId="1227"/>
    <tableColumn id="5" name="وزن المتر " dataDxfId="1343" totalsRowDxfId="1352"/>
    <tableColumn id="4" name="سعر الكيلو" dataDxfId="1343" totalsRowDxfId="1227"/>
    <tableColumn id="3" name="اجمالي عدد " totalsRowFunction="custom" totalsRowDxfId="1353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43" totalsRowDxfId="1353"/>
    <tableColumn id="10" name="Column2" dataDxfId="1343" totalsRowDxfId="1353"/>
    <tableColumn id="11" name="Column3" dataDxfId="1343" totalsRowDxfId="1353"/>
    <tableColumn id="12" name="Column4" dataDxfId="1343" totalsRowDxfId="1353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Sheet2!B2</calculatedColumnFormula>
    </tableColumn>
    <tableColumn id="8" name="اجمالي" totalsRowFunction="sum" dataDxfId="1334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23"/>
    <tableColumn id="2" name="عدد" dataDxfId="1327"/>
    <tableColumn id="3" name="بيان" totalsRowLabel="Total" dataDxfId="1323"/>
    <tableColumn id="11" name="Column2" dataDxfId="1323"/>
    <tableColumn id="10" name="Column1" dataDxfId="1323"/>
    <tableColumn id="12" name="Column12" dataDxfId="1338"/>
    <tableColumn id="4" name="الوحده" dataDxfId="1323"/>
    <tableColumn id="5" name="الوزن" dataDxfId="1323"/>
    <tableColumn id="6" name="سعر الكيلو" dataDxfId="1323"/>
    <tableColumn id="7" name="سعر الشبك " dataDxfId="1333">
      <calculatedColumnFormula>Sheet2!B24</calculatedColumnFormula>
    </tableColumn>
    <tableColumn id="8" name="اجمالي" totalsRowFunction="sum" dataDxfId="1334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23"/>
    <tableColumn id="2" name="عدد" totalsRowFunction="count" dataDxfId="1323">
      <calculatedColumnFormula>M20*4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(Table1662[[#This Row],[Column1]]*Table1662[[#This Row],[Column2]])*Table1662[[#This Row],[عدد]]</calculatedColumnFormula>
    </tableColumn>
    <tableColumn id="4" name="الوحده" dataDxfId="1323"/>
    <tableColumn id="5" name="الوزن" totalsRowFunction="custom">
      <totalsRowFormula>(S21*M21)+(M22*S22)</totalsRowFormula>
    </tableColumn>
    <tableColumn id="6" name="سعر الكيلو" dataDxfId="1327"/>
    <tableColumn id="7" name="سعر الشبك " dataDxfId="1333">
      <calculatedColumnFormula>S21*$S$2/1000</calculatedColumnFormula>
    </tableColumn>
    <tableColumn id="8" name="اجمالي" totalsRowFunction="sum" dataDxfId="1334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5"/>
    <tableColumn id="2" name="المعدل" dataDxfId="1345"/>
    <tableColumn id="3" name="الوحدة" dataDxfId="1345"/>
    <tableColumn id="4" name="Column4" dataDxfId="133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5"/>
    <tableColumn id="2" name="Column2" dataDxfId="1212"/>
    <tableColumn id="3" name="Column3" dataDxfId="1345"/>
    <tableColumn id="4" name="Column4" dataDxfId="1345"/>
    <tableColumn id="5" name="Column5" dataDxfId="134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23" totalsRowDxfId="1324"/>
    <tableColumn id="2" name="عدد" dataDxfId="1351" totalsRowDxfId="1324">
      <calculatedColumnFormula>IF((تسعير!$AU$14="بالتات"),0,M52-2)</calculatedColumnFormula>
    </tableColumn>
    <tableColumn id="3" name="بيان" totalsRowLabel="Total" dataDxfId="1354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تسعير!$AT$4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SUMIF(Table1769[Column1],Table161267[[#This Row],[موقع العمل]],$AE$2:$AE$8)</calculatedColumnFormula>
    </tableColumn>
    <tableColumn id="4" name="عدد الايام" dataDxfId="1356" totalsRowDxfId="1324"/>
    <tableColumn id="7" name="اجمالي التكلفة للعامل" dataDxfId="1357" totalsRowDxfId="1339">
      <calculatedColumnFormula>Table161267[[#This Row],[Column12]]</calculatedColumnFormula>
    </tableColumn>
    <tableColumn id="8" name="اجمالي" totalsRowFunction="sum" dataDxfId="1334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4"/>
    <tableColumn id="2" name="عدد" dataDxfId="1351">
      <calculatedColumnFormula>IF((Q65="الاسكندرية"),0.25,0.1)</calculatedColumnFormula>
    </tableColumn>
    <tableColumn id="3" name="بيان" totalsRowLabel="Total" dataDxfId="1344"/>
    <tableColumn id="11" name="Column2" dataDxfId="1344"/>
    <tableColumn id="10" name="Column1" dataDxfId="1344"/>
    <tableColumn id="12" name="Column12" totalsRowFunction="sum" dataDxfId="1228"/>
    <tableColumn id="4" name="الوحده" dataDxfId="1346"/>
    <tableColumn id="5" name="الوزن" dataDxfId="1344"/>
    <tableColumn id="6" name="سعر الكيلو" dataDxfId="1344"/>
    <tableColumn id="7" name="سعر الشبك " dataDxfId="1223">
      <calculatedColumnFormula>V48</calculatedColumnFormula>
    </tableColumn>
    <tableColumn id="8" name="اجمالي" totalsRowFunction="sum" dataDxfId="1334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4"/>
    <tableColumn id="4" name="Column22" dataDxfId="1344"/>
    <tableColumn id="5" name="Column23" dataDxfId="1344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23"/>
    <tableColumn id="2" name="عدد" dataDxfId="1323">
      <calculatedColumnFormula>IF((N2="A1"),2,IF((N2="A2"),3,IF((N2="B1"),2.5,IF((N2="B2"),3,0))))</calculatedColumnFormula>
    </tableColumn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(Table158[[#This Row],[Column1]]+Table158[[#This Row],[Column2]])*12*Table158[[#This Row],[عدد]]</calculatedColumnFormula>
    </tableColumn>
    <tableColumn id="4" name="الوحده" dataDxfId="1323"/>
    <tableColumn id="5" name="الوزن" totalsRowFunction="custom">
      <totalsRowFormula>(S7*M7)</totalsRowFormula>
    </tableColumn>
    <tableColumn id="6" name="سعر الكيلو" totalsRowFunction="sum" dataDxfId="1327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34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3" totalsRowDxfId="1353"/>
    <tableColumn id="6" name="الطول بالمتر" dataDxfId="1343" totalsRowDxfId="1353"/>
    <tableColumn id="5" name="وزن المتر " dataDxfId="1343" totalsRowDxfId="1353"/>
    <tableColumn id="4" name="سعر الكيلو" dataDxfId="1343" totalsRowDxfId="1353"/>
    <tableColumn id="3" name="اجمالي عدد " totalsRowFunction="custom" totalsRowDxfId="1353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43" totalsRowDxfId="1353"/>
    <tableColumn id="10" name="Column2" dataDxfId="1343" totalsRowDxfId="1353"/>
    <tableColumn id="11" name="Column3" dataDxfId="1343" totalsRowDxfId="1353"/>
    <tableColumn id="12" name="Column4" dataDxfId="1343" totalsRowDxfId="135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Sheet2!B2</calculatedColumnFormula>
    </tableColumn>
    <tableColumn id="8" name="اجمالي" totalsRowFunction="sum" dataDxfId="1334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23"/>
    <tableColumn id="2" name="عدد" dataDxfId="1327"/>
    <tableColumn id="3" name="بيان" totalsRowLabel="Total" dataDxfId="1323"/>
    <tableColumn id="11" name="Column2" dataDxfId="1323"/>
    <tableColumn id="10" name="Column1" dataDxfId="1323"/>
    <tableColumn id="12" name="Column12" dataDxfId="1338"/>
    <tableColumn id="4" name="الوحده" dataDxfId="1323"/>
    <tableColumn id="5" name="الوزن" dataDxfId="1323"/>
    <tableColumn id="6" name="سعر الكيلو" dataDxfId="1323"/>
    <tableColumn id="7" name="سعر الشبك " dataDxfId="1333">
      <calculatedColumnFormula>Sheet2!B24</calculatedColumnFormula>
    </tableColumn>
    <tableColumn id="8" name="اجمالي" totalsRowFunction="sum" dataDxfId="1334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23"/>
    <tableColumn id="2" name="عدد" totalsRowFunction="count" dataDxfId="1323">
      <calculatedColumnFormula>M20*4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(Table166241[[#This Row],[Column1]]*Table166241[[#This Row],[Column2]])*Table166241[[#This Row],[عدد]]</calculatedColumnFormula>
    </tableColumn>
    <tableColumn id="4" name="الوحده" dataDxfId="1323"/>
    <tableColumn id="5" name="الوزن" totalsRowFunction="custom">
      <totalsRowFormula>(S21*M21)+(M22*S22)</totalsRowFormula>
    </tableColumn>
    <tableColumn id="6" name="سعر الكيلو" dataDxfId="1327"/>
    <tableColumn id="7" name="سعر الشبك " dataDxfId="1333">
      <calculatedColumnFormula>S21*$S$2/1000</calculatedColumnFormula>
    </tableColumn>
    <tableColumn id="8" name="اجمالي" totalsRowFunction="sum" dataDxfId="1334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5"/>
    <tableColumn id="2" name="المعدل" dataDxfId="1345"/>
    <tableColumn id="3" name="الوحدة" dataDxfId="1345"/>
    <tableColumn id="4" name="Column4" dataDxfId="1359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23" totalsRowDxfId="1324"/>
    <tableColumn id="2" name="عدد" dataDxfId="1351" totalsRowDxfId="1324">
      <calculatedColumnFormula>IF((تسعير!$BF$14="بالتات"),0,M52-2)</calculatedColumnFormula>
    </tableColumn>
    <tableColumn id="3" name="بيان" totalsRowLabel="Total" dataDxfId="1354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تسعير!$BE$4</calculatedColumnFormula>
    </tableColumn>
    <tableColumn id="10" name="شيفت العمل" dataDxfId="1323" totalsRowDxfId="1324"/>
    <tableColumn id="12" name="Column12" totalsRowFunction="sum" dataDxfId="1338" totalsRowDxfId="1349"/>
    <tableColumn id="4" name="عدد الايام" dataDxfId="1224" totalsRowDxfId="1324"/>
    <tableColumn id="7" name="اجمالي التكلفة للعامل" dataDxfId="1225" totalsRowDxfId="1339">
      <calculatedColumnFormula>Table16126744[[#This Row],[Column12]]</calculatedColumnFormula>
    </tableColumn>
    <tableColumn id="8" name="اجمالي" totalsRowFunction="sum" dataDxfId="1334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4"/>
    <tableColumn id="2" name="عدد" dataDxfId="1351">
      <calculatedColumnFormula>IF((Q65="الاسكندرية"),0.25,0.1)</calculatedColumnFormula>
    </tableColumn>
    <tableColumn id="3" name="بيان" totalsRowLabel="Total" dataDxfId="1344"/>
    <tableColumn id="11" name="Column2" dataDxfId="1344"/>
    <tableColumn id="10" name="Column1" dataDxfId="1344"/>
    <tableColumn id="12" name="Column12" totalsRowFunction="sum" dataDxfId="1360"/>
    <tableColumn id="4" name="الوحده" dataDxfId="1346"/>
    <tableColumn id="5" name="الوزن" dataDxfId="1344"/>
    <tableColumn id="6" name="سعر الكيلو" dataDxfId="1344"/>
    <tableColumn id="7" name="سعر الشبك " dataDxfId="1361">
      <calculatedColumnFormula>V48</calculatedColumnFormula>
    </tableColumn>
    <tableColumn id="8" name="اجمالي" totalsRowFunction="sum" dataDxfId="1334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3"/>
    <tableColumn id="2" name="خارجي" dataDxfId="1343"/>
    <tableColumn id="3" name="داخلي" dataDxfId="1343"/>
    <tableColumn id="4" name="بدل الوجبة" dataDxfId="1343"/>
    <tableColumn id="5" name="دبابة" dataDxfId="1343"/>
    <tableColumn id="6" name="جامبو" dataDxfId="1343"/>
    <tableColumn id="7" name="الاقامة" dataDxfId="1343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4"/>
    <tableColumn id="4" name="Column22" dataDxfId="1344"/>
    <tableColumn id="5" name="Column23" dataDxfId="1344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35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23"/>
    <tableColumn id="2" name="عدد" dataDxfId="1323">
      <calculatedColumnFormula>IF((N2="c1"),3,IF((N2="c2"),4,IF((N2="d1"),4,IF((N2="d2"),5,0))))</calculatedColumnFormula>
    </tableColumn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(Table15855[[#This Row],[Column1]]+Table15855[[#This Row],[Column2]])*12*Table15855[[#This Row],[عدد]]</calculatedColumnFormula>
    </tableColumn>
    <tableColumn id="4" name="الوحده" dataDxfId="1323"/>
    <tableColumn id="5" name="الوزن" totalsRowFunction="custom">
      <totalsRowFormula>(S7*M7)</totalsRowFormula>
    </tableColumn>
    <tableColumn id="6" name="سعر الكيلو" dataDxfId="1327"/>
    <tableColumn id="7" name="سعر الشبك " dataDxfId="1231">
      <calculatedColumnFormula>S6*$S$2/1000</calculatedColumnFormula>
    </tableColumn>
    <tableColumn id="8" name="اجمالي" totalsRowFunction="sum" dataDxfId="1334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3"/>
    <tableColumn id="2" name="المقاس" dataDxfId="1343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21" totalsRowDxfId="1322"/>
    <tableColumn id="11" name="Column2" dataDxfId="1202" totalsRowDxfId="1203"/>
    <tableColumn id="10" name="Column1" dataDxfId="1323" totalsRowDxfId="1324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23" totalsRowDxfId="1324"/>
    <tableColumn id="5" name="الوزن" totalsRowFunction="custom" totalsRowDxfId="1324">
      <totalsRowFormula>(H6*B6)+(H8*B8)+(H7*B7)</totalsRowFormula>
    </tableColumn>
    <tableColumn id="6" name="مسطح" dataDxfId="69" totalsRowDxfId="1324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43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3" totalsRowDxfId="650"/>
    <tableColumn id="2" name="عدد/الشمسية" dataDxfId="649" totalsRowDxfId="646"/>
    <tableColumn id="3" name="سعر الوحدة" dataDxfId="1343" totalsRowDxfId="1232"/>
    <tableColumn id="4" name="قيمة" totalsRowFunction="sum" dataDxfId="1343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3"/>
    <tableColumn id="2" name="امتار عادية" dataDxfId="1343"/>
    <tableColumn id="4" name="امتار single" dataDxfId="1343"/>
    <tableColumn id="6" name="امتار douple" dataDxfId="1343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3"/>
    <tableColumn id="2" name="Column2" dataDxfId="1343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43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3" totalsRowDxfId="1349"/>
    <tableColumn id="2" name="عدد/الشمسية" dataDxfId="626" totalsRowDxfId="1349"/>
    <tableColumn id="3" name="سعر الوحدة" dataDxfId="1343" totalsRowDxfId="1349"/>
    <tableColumn id="4" name="قيمة" totalsRowFunction="sum" dataDxfId="1343" totalsRowDxfId="1349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3"/>
    <tableColumn id="2" name="امتار عادية" dataDxfId="1343"/>
    <tableColumn id="4" name="امتار single" dataDxfId="1343"/>
    <tableColumn id="6" name="امتار douple" dataDxfId="1343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23" totalsRowDxfId="1324"/>
    <tableColumn id="2" name="عدد" dataDxfId="1202" totalsRowDxfId="1324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3"/>
    <tableColumn id="2" name="Column2" dataDxfId="1343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2"/>
    <tableColumn id="2" name="الناتج" dataDxfId="611"/>
    <tableColumn id="3" name="Column1" dataDxfId="1236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136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1" totalsRowDxfId="1324">
      <calculatedColumnFormula>I28</calculatedColumnFormula>
    </tableColumn>
    <tableColumn id="3" name="بيان" totalsRowLabel="Total" dataDxfId="555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تسعير!$T$45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SUMIF(Table17[Column1],Table161243[[#This Row],[موقع العمل]],Table17[الاقامة])</calculatedColumnFormula>
    </tableColumn>
    <tableColumn id="4" name="عدد الايام" dataDxfId="1364" totalsRowDxfId="1324"/>
    <tableColumn id="7" name="اجمالي التكلفة للعامل" dataDxfId="1365" totalsRowDxfId="1339">
      <calculatedColumnFormula>Table161243[[#This Row],[Column12]]</calculatedColumnFormula>
    </tableColumn>
    <tableColumn id="8" name="اجمالي" totalsRowFunction="sum" dataDxfId="1334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136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1" totalsRowDxfId="1324">
      <calculatedColumnFormula>I61</calculatedColumnFormula>
    </tableColumn>
    <tableColumn id="3" name="بيان" totalsRowLabel="Total" dataDxfId="1240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تسعير!$T$63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SUMIF(Table17[Column1],Table16124360[[#This Row],[موقع العمل]],Table17[الاقامة])</calculatedColumnFormula>
    </tableColumn>
    <tableColumn id="4" name="عدد الايام" dataDxfId="1364" totalsRowDxfId="1324"/>
    <tableColumn id="7" name="اجمالي التكلفة للعامل" dataDxfId="1365" totalsRowDxfId="1339">
      <calculatedColumnFormula>Table16124360[[#This Row],[Column12]]</calculatedColumnFormula>
    </tableColumn>
    <tableColumn id="8" name="اجمالي" totalsRowFunction="sum" dataDxfId="1334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Sheet2!B6</calculatedColumnFormula>
    </tableColumn>
    <tableColumn id="8" name="اجمالي" totalsRowFunction="sum" dataDxfId="1334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23"/>
    <tableColumn id="2" name="عدد" dataDxfId="1323">
      <calculatedColumnFormula>IF((تسعير!X7&lt;800),0,IF(AND((تسعير!X7&gt;800),(600&gt;=تسعير!AA9)),1,0))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21">
      <calculatedColumnFormula>(Table14[[#This Row],[Column1]]+Table14[[#This Row],[Column2]])*12*Table14[[#This Row],[عدد]]</calculatedColumnFormula>
    </tableColumn>
    <tableColumn id="4" name="الوحده" dataDxfId="1323"/>
    <tableColumn id="5" name="الوزن" totalsRowFunction="custom">
      <totalsRowFormula>H12*B12+H13*B13</totalsRowFormula>
    </tableColumn>
    <tableColumn id="6" name="مسطح" dataDxfId="1202">
      <calculatedColumnFormula>Table14[[#This Row],[Column12]]*Table14[[#This Row],[عدد]]</calculatedColumnFormula>
    </tableColumn>
    <tableColumn id="7" name="سعر الشبك " dataDxfId="1325">
      <calculatedColumnFormula>H12*$I$2/1000</calculatedColumnFormula>
    </tableColumn>
    <tableColumn id="8" name="اجمالي" totalsRowFunction="sum" dataDxfId="132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23"/>
    <tableColumn id="2" name="عدد" dataDxfId="1327"/>
    <tableColumn id="3" name="بيان" totalsRowLabel="Total" dataDxfId="1323"/>
    <tableColumn id="11" name="Column2" dataDxfId="1323"/>
    <tableColumn id="10" name="Column1" dataDxfId="1323"/>
    <tableColumn id="12" name="Column12" dataDxfId="1338"/>
    <tableColumn id="4" name="الوحده" dataDxfId="1323"/>
    <tableColumn id="5" name="الوزن" dataDxfId="1323"/>
    <tableColumn id="6" name="سعر الكيلو" dataDxfId="1323"/>
    <tableColumn id="7" name="سعر الشبك " dataDxfId="1333">
      <calculatedColumnFormula>Sheet2!B26</calculatedColumnFormula>
    </tableColumn>
    <tableColumn id="8" name="اجمالي" totalsRowFunction="sum" dataDxfId="1334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23"/>
    <tableColumn id="2" name="عدد" totalsRowFunction="count" dataDxfId="1323">
      <calculatedColumnFormula>M20*4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(Table166273[[#This Row],[Column1]]*Table166273[[#This Row],[Column2]])*Table166273[[#This Row],[عدد]]</calculatedColumnFormula>
    </tableColumn>
    <tableColumn id="4" name="الوحده" dataDxfId="1323"/>
    <tableColumn id="5" name="الوزن" totalsRowFunction="custom">
      <totalsRowFormula>(S23*M23)+(M24*S24)</totalsRowFormula>
    </tableColumn>
    <tableColumn id="6" name="سعر الكيلو" dataDxfId="1327"/>
    <tableColumn id="7" name="سعر الشبك " dataDxfId="1333">
      <calculatedColumnFormula>S22*$S$2/1000</calculatedColumnFormula>
    </tableColumn>
    <tableColumn id="8" name="اجمالي" totalsRowFunction="sum" dataDxfId="1334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5"/>
    <tableColumn id="2" name="المعدل" dataDxfId="1345"/>
    <tableColumn id="3" name="الوحدة" dataDxfId="1345"/>
    <tableColumn id="4" name="Column4" dataDxfId="1359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5"/>
    <tableColumn id="2" name="Column2" dataDxfId="1359"/>
    <tableColumn id="3" name="Column3" dataDxfId="1345"/>
    <tableColumn id="4" name="Column4" dataDxfId="1345"/>
    <tableColumn id="5" name="Column5" dataDxfId="134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23" totalsRowDxfId="1324"/>
    <tableColumn id="2" name="عدد" dataDxfId="1351" totalsRowDxfId="1324">
      <calculatedColumnFormula>IF((تسعير!$AU$14="بالتات"),0,M49-2)</calculatedColumnFormula>
    </tableColumn>
    <tableColumn id="3" name="بيان" totalsRowLabel="Total" dataDxfId="1354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تسعير!$AT$24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SUMIF(Table176978[Column1],Table16126776[[#This Row],[موقع العمل]],$AE$2:$AE$8)</calculatedColumnFormula>
    </tableColumn>
    <tableColumn id="4" name="عدد الايام" dataDxfId="1364" totalsRowDxfId="1324"/>
    <tableColumn id="7" name="اجمالي التكلفة للعامل" dataDxfId="1365" totalsRowDxfId="1339">
      <calculatedColumnFormula>Table16126776[[#This Row],[Column12]]</calculatedColumnFormula>
    </tableColumn>
    <tableColumn id="8" name="اجمالي" totalsRowFunction="sum" dataDxfId="1334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4" totalsRowDxfId="1324"/>
    <tableColumn id="2" name="عدد" dataDxfId="1351" totalsRowDxfId="1324">
      <calculatedColumnFormula>IF((Q63="الاسكندرية"),0.25,0.1)</calculatedColumnFormula>
    </tableColumn>
    <tableColumn id="3" name="بيان" totalsRowLabel="Total" dataDxfId="1344" totalsRowDxfId="1324"/>
    <tableColumn id="11" name="Column2" dataDxfId="1344" totalsRowDxfId="1324"/>
    <tableColumn id="10" name="Column1" dataDxfId="1344" totalsRowDxfId="1324"/>
    <tableColumn id="12" name="Column12" totalsRowFunction="sum" dataDxfId="1228" totalsRowDxfId="1349"/>
    <tableColumn id="4" name="الوحده" dataDxfId="1346" totalsRowDxfId="1324"/>
    <tableColumn id="5" name="الوزن" dataDxfId="1344" totalsRowDxfId="1324"/>
    <tableColumn id="6" name="سعر الكيلو" dataDxfId="1344" totalsRowDxfId="1324"/>
    <tableColumn id="7" name="سعر الشبك " dataDxfId="1361" totalsRowDxfId="1339">
      <calculatedColumnFormula>Table80102114[[#Totals],[price]]</calculatedColumnFormula>
    </tableColumn>
    <tableColumn id="8" name="اجمالي" totalsRowFunction="sum" dataDxfId="1334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IF((Q63="المقطم"),0.3,IF((Q63="التجمع"),0.3,IF((Q63="الشيخ زايد"),0.3,IF((Q63="الاسكندرية"),0.5,0.35))))</calculatedColumnFormula>
    </tableColumn>
    <tableColumn id="2" name="Column2" dataDxfId="135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23"/>
    <tableColumn id="2" name="عدد" dataDxfId="1323"/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(Table15880[[#This Row],[Column1]]+Table15880[[#This Row],[Column2]])*12*Table15880[[#This Row],[عدد]]</calculatedColumnFormula>
    </tableColumn>
    <tableColumn id="4" name="الوحده" dataDxfId="1323"/>
    <tableColumn id="5" name="الوزن" totalsRowFunction="custom">
      <totalsRowFormula>(S6*M6)+(S7*M7)+(M8*S8)+(S9*M9)</totalsRowFormula>
    </tableColumn>
    <tableColumn id="6" name="اجمالي المسطح" totalsRowFunction="sum" dataDxfId="1327">
      <calculatedColumnFormula>Table15880[[#This Row],[المسطح]]*Table15880[[#This Row],[عدد]]</calculatedColumnFormula>
    </tableColumn>
    <tableColumn id="7" name="سعر الشبك " dataDxfId="1368">
      <calculatedColumnFormula>S6*$S$2/1000</calculatedColumnFormula>
    </tableColumn>
    <tableColumn id="8" name="اجمالي" totalsRowFunction="sum" dataDxfId="1334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23" totalsRowDxfId="1324"/>
    <tableColumn id="2" name="عدد" dataDxfId="1327" totalsRowDxfId="1324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Sheet2!B6</calculatedColumnFormula>
    </tableColumn>
    <tableColumn id="8" name="اجمالي" totalsRowFunction="sum" dataDxfId="1334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210" totalsRowDxfId="1211"/>
    <tableColumn id="4" name="الوحده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205" totalsRowDxfId="1328">
      <calculatedColumnFormula>Sheet2!B22</calculatedColumnFormula>
    </tableColumn>
    <tableColumn id="8" name="اجمالي" totalsRowFunction="sum" dataDxfId="1207" totalsRowDxfId="1329">
      <calculatedColumnFormula>B17*J17</calculatedColumnFormula>
    </tableColumn>
    <tableColumn id="9" name="%" totalsRowFunction="custom" totalsRowDxfId="13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23"/>
    <tableColumn id="2" name="عدد" dataDxfId="1327">
      <calculatedColumnFormula>IF((I70="بالتات"),0,4)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dataDxfId="1338"/>
    <tableColumn id="4" name="الوحده" dataDxfId="1323"/>
    <tableColumn id="5" name="الوزن" dataDxfId="1323"/>
    <tableColumn id="6" name="سعر الكيلو" dataDxfId="1323"/>
    <tableColumn id="7" name="سعر الشبك " dataDxfId="1333">
      <calculatedColumnFormula>Sheet2!B26</calculatedColumnFormula>
    </tableColumn>
    <tableColumn id="8" name="اجمالي" totalsRowFunction="sum" dataDxfId="1334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23"/>
    <tableColumn id="2" name="عدد" totalsRowFunction="sum" dataDxfId="1323">
      <calculatedColumnFormula>M91*4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(Table16627394[[#This Row],[Column1]]*Table16627394[[#This Row],[Column2]])*Table16627394[[#This Row],[عدد]]</calculatedColumnFormula>
    </tableColumn>
    <tableColumn id="4" name="الوحده" dataDxfId="1323"/>
    <tableColumn id="5" name="الوزن" totalsRowFunction="custom">
      <totalsRowFormula>(S94*M94)+(M95*S95)</totalsRowFormula>
    </tableColumn>
    <tableColumn id="6" name="سعر الكيلو" dataDxfId="1327"/>
    <tableColumn id="7" name="سعر الشبك " dataDxfId="1333">
      <calculatedColumnFormula>S93*$S$2/1000</calculatedColumnFormula>
    </tableColumn>
    <tableColumn id="8" name="اجمالي" totalsRowFunction="sum" dataDxfId="1334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5"/>
    <tableColumn id="2" name="المعدل" dataDxfId="1345"/>
    <tableColumn id="3" name="الوحدة" dataDxfId="1345"/>
    <tableColumn id="4" name="Column4" dataDxfId="1359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5"/>
    <tableColumn id="2" name="Column2" dataDxfId="1359"/>
    <tableColumn id="3" name="Column3" dataDxfId="1345"/>
    <tableColumn id="4" name="Column4" dataDxfId="1345"/>
    <tableColumn id="5" name="Column5" dataDxfId="134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23" totalsRowDxfId="1324"/>
    <tableColumn id="2" name="عدد" dataDxfId="1351" totalsRowDxfId="1324">
      <calculatedColumnFormula>IF((تسعير!$AU$14="بالتات"),0,M120-2)</calculatedColumnFormula>
    </tableColumn>
    <tableColumn id="3" name="بيان" totalsRowLabel="Total" dataDxfId="1354" totalsRowDxfId="1324"/>
    <tableColumn id="5" name="اليومية / الاجرة" dataDxfId="1354" totalsRowDxfId="1324"/>
    <tableColumn id="6" name="بدل الوجبة" dataDxfId="1355" totalsRowDxfId="1324"/>
    <tableColumn id="11" name="موقع العمل" dataDxfId="1344" totalsRowDxfId="1324">
      <calculatedColumnFormula>تسعير!$AT$44</calculatedColumnFormula>
    </tableColumn>
    <tableColumn id="10" name="شيفت العمل" dataDxfId="1323" totalsRowDxfId="1324"/>
    <tableColumn id="12" name="Column12" totalsRowFunction="sum" dataDxfId="1338" totalsRowDxfId="1349">
      <calculatedColumnFormula>SUMIF(Table17697899[Column1],Table1612677697[[#This Row],[موقع العمل]],$AE$2:$AE$8)</calculatedColumnFormula>
    </tableColumn>
    <tableColumn id="4" name="عدد الايام" dataDxfId="1364" totalsRowDxfId="1324"/>
    <tableColumn id="7" name="اجمالي التكلفة للعامل" dataDxfId="1365" totalsRowDxfId="1339">
      <calculatedColumnFormula>Table1612677697[[#This Row],[Column12]]</calculatedColumnFormula>
    </tableColumn>
    <tableColumn id="8" name="اجمالي" totalsRowFunction="sum" dataDxfId="1334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4" totalsRowDxfId="1324"/>
    <tableColumn id="2" name="عدد" dataDxfId="1351" totalsRowDxfId="1324">
      <calculatedColumnFormula>IF((Q134="الاسكندرية"),0.25,0.1)</calculatedColumnFormula>
    </tableColumn>
    <tableColumn id="3" name="بيان" totalsRowLabel="Total" dataDxfId="1344" totalsRowDxfId="1324"/>
    <tableColumn id="11" name="Column2" dataDxfId="1344" totalsRowDxfId="1324"/>
    <tableColumn id="10" name="Column1" dataDxfId="1344" totalsRowDxfId="1324"/>
    <tableColumn id="12" name="Column12" totalsRowFunction="sum" dataDxfId="1369" totalsRowDxfId="1349"/>
    <tableColumn id="4" name="الوحده" dataDxfId="1346" totalsRowDxfId="1324"/>
    <tableColumn id="5" name="الوزن" dataDxfId="1344" totalsRowDxfId="1324"/>
    <tableColumn id="6" name="سعر الكيلو" dataDxfId="1344" totalsRowDxfId="1324"/>
    <tableColumn id="7" name="سعر الشبك " dataDxfId="1361" totalsRowDxfId="1339">
      <calculatedColumnFormula>F96</calculatedColumnFormula>
    </tableColumn>
    <tableColumn id="8" name="اجمالي" totalsRowFunction="sum" dataDxfId="1334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IF((Q134="المقطم"),0.3,IF((Q134="التجمع"),0.3,IF((Q134="الشيخ زايد"),0.3,IF((Q134="الاسكندرية"),0.5,0.35))))</calculatedColumnFormula>
    </tableColumn>
    <tableColumn id="2" name="Column2" dataDxfId="135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23"/>
    <tableColumn id="2" name="عدد" dataDxfId="1323">
      <calculatedColumnFormula>IF(OR((N70="B11"),(N70="B12"),(N70="B21"),(N70="B22"),(N70="B31"),(N70="B32")),3,0)</calculatedColumnFormula>
    </tableColumn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(Table15880101[[#This Row],[Column1]]+Table15880101[[#This Row],[Column2]])*12*Table15880101[[#This Row],[عدد]]</calculatedColumnFormula>
    </tableColumn>
    <tableColumn id="4" name="الوحده" dataDxfId="1323"/>
    <tableColumn id="5" name="الوزن" totalsRowFunction="custom">
      <totalsRowFormula>(S77*M77)+(S78*M78)+(M79*S79)+(S80*M80)</totalsRowFormula>
    </tableColumn>
    <tableColumn id="6" name="اجمالي المسطح" totalsRowFunction="sum" dataDxfId="1327">
      <calculatedColumnFormula>Table15880101[[#This Row],[المسطح]]*Table15880101[[#This Row],[عدد]]</calculatedColumnFormula>
    </tableColumn>
    <tableColumn id="7" name="سعر الشبك " dataDxfId="1231">
      <calculatedColumnFormula>S77*$S$2/1000</calculatedColumnFormula>
    </tableColumn>
    <tableColumn id="8" name="اجمالي" totalsRowFunction="sum" dataDxfId="1334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23" totalsRowDxfId="1324"/>
    <tableColumn id="4" name="الوحده" totalsRowLabel="total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Sheet2!AW6</calculatedColumnFormula>
    </tableColumn>
    <tableColumn id="8" name="اجمالي" totalsRowFunction="sum" dataDxfId="1334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23" totalsRowDxfId="1324"/>
    <tableColumn id="2" name="عدد" totalsRowFunction="count" dataDxfId="1323" totalsRowDxfId="1324">
      <calculatedColumnFormula>B29*4</calculatedColumnFormula>
    </tableColumn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totalsRowFunction="sum" dataDxfId="1331" totalsRowDxfId="1332">
      <calculatedColumnFormula>(Table16[[#This Row],[Column1]]*Table16[[#This Row],[Column2]])*Table16[[#This Row],[عدد]]</calculatedColumnFormula>
    </tableColumn>
    <tableColumn id="4" name="الوحده" dataDxfId="1323" totalsRowDxfId="1324"/>
    <tableColumn id="5" name="الوزن" totalsRowFunction="custom" totalsRowDxfId="1324">
      <totalsRowFormula>H30*B30+H31*B31</totalsRowFormula>
    </tableColumn>
    <tableColumn id="6" name="Column3" dataDxfId="1327" totalsRowDxfId="1324"/>
    <tableColumn id="7" name="سعر الشبك " dataDxfId="1333" totalsRowDxfId="1206">
      <calculatedColumnFormula>H30*$H$2/1000</calculatedColumnFormula>
    </tableColumn>
    <tableColumn id="8" name="اجمالي" totalsRowFunction="sum" dataDxfId="1334" totalsRowDxfId="1208">
      <calculatedColumnFormula>B30*J30</calculatedColumnFormula>
    </tableColumn>
    <tableColumn id="9" name="%" totalsRowFunction="custom" totalsRowDxfId="120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23" totalsRowDxfId="1324"/>
    <tableColumn id="2" name="عدد" dataDxfId="1327" totalsRowDxfId="1324"/>
    <tableColumn id="3" name="بيان" totalsRowLabel="Total" dataDxfId="1323" totalsRowDxfId="1324"/>
    <tableColumn id="11" name="Column2" dataDxfId="1323" totalsRowDxfId="1324"/>
    <tableColumn id="10" name="Column1" dataDxfId="1323" totalsRowDxfId="1324"/>
    <tableColumn id="12" name="Column12" dataDxfId="1338" totalsRowDxfId="1349"/>
    <tableColumn id="4" name="الوحده" dataDxfId="1323" totalsRowDxfId="1324"/>
    <tableColumn id="5" name="الوزن" dataDxfId="1323" totalsRowDxfId="1324"/>
    <tableColumn id="6" name="سعر الكيلو" dataDxfId="1323" totalsRowDxfId="1324"/>
    <tableColumn id="7" name="سعر الشبك " dataDxfId="1333" totalsRowDxfId="1339">
      <calculatedColumnFormula>Sheet2!AW26</calculatedColumnFormula>
    </tableColumn>
    <tableColumn id="8" name="اجمالي" totalsRowFunction="sum" dataDxfId="1334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23"/>
    <tableColumn id="2" name="عدد" totalsRowFunction="count" dataDxfId="1323">
      <calculatedColumnFormula>BH20*4</calculatedColumnFormula>
    </tableColumn>
    <tableColumn id="3" name="بيان" totalsRowLabel="Total" dataDxfId="1323"/>
    <tableColumn id="11" name="Column2" dataDxfId="1323"/>
    <tableColumn id="10" name="Column1" dataDxfId="1323"/>
    <tableColumn id="12" name="Column12" totalsRowFunction="sum" dataDxfId="1338">
      <calculatedColumnFormula>(Table16627383[[#This Row],[Column1]]*Table16627383[[#This Row],[Column2]])*Table16627383[[#This Row],[عدد]]</calculatedColumnFormula>
    </tableColumn>
    <tableColumn id="4" name="الوحده" dataDxfId="1323"/>
    <tableColumn id="5" name="الوزن" totalsRowFunction="custom">
      <totalsRowFormula>(BN23*BH23)+(BH24*BN24)</totalsRowFormula>
    </tableColumn>
    <tableColumn id="6" name="سعر الكيلو" dataDxfId="1327"/>
    <tableColumn id="7" name="سعر الشبك " dataDxfId="1333">
      <calculatedColumnFormula>BN22*$S$2/1000</calculatedColumnFormula>
    </tableColumn>
    <tableColumn id="8" name="اجمالي" totalsRowFunction="sum" dataDxfId="1334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5"/>
    <tableColumn id="2" name="المعدل" dataDxfId="1345"/>
    <tableColumn id="3" name="الوحدة" dataDxfId="1345"/>
    <tableColumn id="4" name="Column4" dataDxfId="1359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5"/>
    <tableColumn id="2" name="Column2" dataDxfId="1359"/>
    <tableColumn id="3" name="Column3" dataDxfId="1345"/>
    <tableColumn id="4" name="Column4" dataDxfId="1345"/>
    <tableColumn id="5" name="Column5" dataDxfId="134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23"/>
    <tableColumn id="2" name="عدد" dataDxfId="1351">
      <calculatedColumnFormula>IF((تسعير!$AU$14="بالتات"),0,BH48-2)</calculatedColumnFormula>
    </tableColumn>
    <tableColumn id="3" name="بيان" totalsRowLabel="Total" dataDxfId="1354"/>
    <tableColumn id="5" name="اليومية / الاجرة" dataDxfId="1354"/>
    <tableColumn id="6" name="بدل الوجبة" dataDxfId="1355"/>
    <tableColumn id="11" name="موقع العمل" dataDxfId="1344">
      <calculatedColumnFormula>تسعير!$AT$44</calculatedColumnFormula>
    </tableColumn>
    <tableColumn id="10" name="شيفت العمل" dataDxfId="1323"/>
    <tableColumn id="12" name="Column12" totalsRowFunction="sum" dataDxfId="1338">
      <calculatedColumnFormula>SUMIF(Table17697888[Column1],Table1612677686[[#This Row],[موقع العمل]],$AE$2:$AE$8)</calculatedColumnFormula>
    </tableColumn>
    <tableColumn id="4" name="عدد الايام" dataDxfId="1364"/>
    <tableColumn id="7" name="اجمالي التكلفة للعامل" dataDxfId="1365">
      <calculatedColumnFormula>Table1612677686[[#This Row],[Column12]]</calculatedColumnFormula>
    </tableColumn>
    <tableColumn id="8" name="اجمالي" totalsRowFunction="sum" dataDxfId="1334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4"/>
    <tableColumn id="2" name="عدد" dataDxfId="1351">
      <calculatedColumnFormula>IF((BL62="الاسكندرية"),0.25,0.1)</calculatedColumnFormula>
    </tableColumn>
    <tableColumn id="3" name="بيان" totalsRowLabel="Total" dataDxfId="1344"/>
    <tableColumn id="11" name="Column2" dataDxfId="1344"/>
    <tableColumn id="10" name="Column1" dataDxfId="1344"/>
    <tableColumn id="12" name="Column12" totalsRowFunction="sum" dataDxfId="1369"/>
    <tableColumn id="4" name="الوحده" dataDxfId="1346"/>
    <tableColumn id="5" name="الوزن" dataDxfId="1344"/>
    <tableColumn id="6" name="سعر الكيلو" dataDxfId="1344"/>
    <tableColumn id="7" name="سعر الشبك " dataDxfId="1361">
      <calculatedColumnFormula>BQ45</calculatedColumnFormula>
    </tableColumn>
    <tableColumn id="8" name="اجمالي" totalsRowFunction="sum" dataDxfId="1334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5"/>
    <tableColumn id="2" name="خارجي" dataDxfId="1345"/>
    <tableColumn id="3" name="داخلي" dataDxfId="1345"/>
    <tableColumn id="4" name="بدل الوجبة" dataDxfId="1345"/>
    <tableColumn id="5" name="دبابة" dataDxfId="1345"/>
    <tableColumn id="6" name="جامبو" dataDxfId="1345"/>
    <tableColumn id="7" name="الاقامة" dataDxfId="134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4"/>
    <tableColumn id="4" name="Column22" dataDxfId="1344"/>
    <tableColumn id="5" name="Column23" dataDxfId="1344"/>
    <tableColumn id="3" name="Column3" dataDxfId="1366">
      <calculatedColumnFormula>IF((BL62="المقطم"),0.3,IF((BL62="التجمع"),0.3,IF((BL62="الشيخ زايد"),0.3,IF((BL62="الاسكندرية"),0.5,0.35))))</calculatedColumnFormula>
    </tableColumn>
    <tableColumn id="2" name="Column2" dataDxfId="135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23"/>
    <tableColumn id="2" name="عدد" dataDxfId="1323"/>
    <tableColumn id="3" name="بيان" totalsRowLabel="Total" dataDxfId="1323"/>
    <tableColumn id="11" name="Column2" dataDxfId="1323"/>
    <tableColumn id="10" name="Column1" dataDxfId="1323"/>
    <tableColumn id="12" name="المسطح" totalsRowFunction="sum" dataDxfId="1338">
      <calculatedColumnFormula>(Table1588090[[#This Row],[Column1]]+Table1588090[[#This Row],[Column2]])*12*Table1588090[[#This Row],[عدد]]</calculatedColumnFormula>
    </tableColumn>
    <tableColumn id="4" name="الوحده" dataDxfId="1323"/>
    <tableColumn id="5" name="الوزن" totalsRowFunction="custom">
      <totalsRowFormula>(BN6*BH6)+(BN7*BG7)+(BN8*BG8)+(BN9*BG9)</totalsRowFormula>
    </tableColumn>
    <tableColumn id="6" name="اجمالي المسطح" totalsRowFunction="sum" dataDxfId="1327">
      <calculatedColumnFormula>Table1588090[[#This Row],[المسطح]]*Table1588090[[#This Row],[عدد]]</calculatedColumnFormula>
    </tableColumn>
    <tableColumn id="7" name="سعر الشبك " dataDxfId="1370">
      <calculatedColumnFormula>BN6*$S$2/1000</calculatedColumnFormula>
    </tableColumn>
    <tableColumn id="8" name="اجمالي" totalsRowFunction="sum" dataDxfId="1334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371" totalsRowDxfId="1242"/>
    <tableColumn id="5" name="wt/m" dataDxfId="1241" totalsRowDxfId="1372"/>
    <tableColumn id="6" name="price" totalsRowFunction="sum" dataDxfId="1373" totalsRowDxfId="124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217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218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204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219</v>
      </c>
      <c r="B10" s="568"/>
    </row>
    <row r="11">
      <c r="A11" s="233" t="s">
        <v>220</v>
      </c>
      <c r="B11" s="233" t="s">
        <v>221</v>
      </c>
    </row>
    <row r="12">
      <c r="A12" s="233" t="s">
        <v>222</v>
      </c>
      <c r="B12" s="233">
        <v>50000</v>
      </c>
    </row>
    <row r="13">
      <c r="A13" s="233" t="s">
        <v>223</v>
      </c>
      <c r="B13" s="233">
        <v>55000</v>
      </c>
    </row>
    <row r="14">
      <c r="A14" s="558" t="s">
        <v>224</v>
      </c>
      <c r="B14" s="233">
        <v>215000</v>
      </c>
    </row>
    <row r="15">
      <c r="A15" s="233" t="s">
        <v>225</v>
      </c>
      <c r="B15" s="233">
        <v>55000</v>
      </c>
    </row>
    <row r="16">
      <c r="A16" s="233" t="s">
        <v>226</v>
      </c>
      <c r="B16" s="233">
        <v>275</v>
      </c>
    </row>
    <row r="17">
      <c r="A17" s="233" t="s">
        <v>227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228</v>
      </c>
      <c r="B33" s="233">
        <v>11000</v>
      </c>
    </row>
    <row r="34">
      <c r="A34" s="233" t="s">
        <v>229</v>
      </c>
      <c r="B34" s="233">
        <v>2000</v>
      </c>
    </row>
    <row r="35">
      <c r="A35" s="233" t="s">
        <v>230</v>
      </c>
      <c r="B35" s="233">
        <v>1500</v>
      </c>
    </row>
    <row r="36">
      <c r="A36" s="233" t="s">
        <v>231</v>
      </c>
      <c r="B36" s="233">
        <v>1500</v>
      </c>
    </row>
    <row r="37">
      <c r="A37" s="233" t="s">
        <v>232</v>
      </c>
      <c r="B37" s="233">
        <v>5000</v>
      </c>
    </row>
    <row r="38">
      <c r="A38" s="233" t="s">
        <v>233</v>
      </c>
      <c r="B38" s="233">
        <v>800</v>
      </c>
    </row>
    <row r="39">
      <c r="A39" s="233" t="s">
        <v>234</v>
      </c>
      <c r="B39" s="233">
        <v>120</v>
      </c>
    </row>
    <row r="40">
      <c r="A40" s="233" t="s">
        <v>235</v>
      </c>
      <c r="B40" s="233">
        <v>90</v>
      </c>
    </row>
    <row r="41">
      <c r="A41" s="233" t="s">
        <v>236</v>
      </c>
      <c r="B41" s="233">
        <v>20</v>
      </c>
    </row>
    <row r="42" ht="18.75">
      <c r="A42" s="331" t="s">
        <v>237</v>
      </c>
      <c r="B42" s="233">
        <v>450</v>
      </c>
    </row>
    <row r="43" ht="18.75">
      <c r="A43" s="331" t="s">
        <v>238</v>
      </c>
      <c r="B43" s="233">
        <v>160</v>
      </c>
    </row>
    <row r="44" ht="18.75">
      <c r="A44" s="331" t="s">
        <v>239</v>
      </c>
      <c r="B44" s="233">
        <v>175</v>
      </c>
    </row>
    <row r="45">
      <c r="A45" s="558" t="s">
        <v>240</v>
      </c>
      <c r="B45" s="233">
        <v>4000</v>
      </c>
    </row>
    <row r="46">
      <c r="A46" s="558" t="s">
        <v>241</v>
      </c>
      <c r="B46" s="233">
        <v>3000</v>
      </c>
    </row>
    <row r="47">
      <c r="A47" s="233" t="s">
        <v>242</v>
      </c>
      <c r="B47" s="233">
        <v>160</v>
      </c>
    </row>
    <row r="48">
      <c r="A48" s="233" t="s">
        <v>243</v>
      </c>
      <c r="B48" s="233">
        <v>20</v>
      </c>
    </row>
    <row r="49">
      <c r="A49" s="233" t="s">
        <v>244</v>
      </c>
      <c r="B49" s="233">
        <v>1200</v>
      </c>
    </row>
    <row r="50">
      <c r="A50" s="233" t="s">
        <v>245</v>
      </c>
      <c r="B50" s="233">
        <v>150</v>
      </c>
    </row>
    <row r="51">
      <c r="A51" s="233" t="s">
        <v>246</v>
      </c>
      <c r="B51" s="233">
        <v>150</v>
      </c>
    </row>
    <row r="52">
      <c r="A52" s="233" t="s">
        <v>247</v>
      </c>
      <c r="B52" s="233">
        <v>250</v>
      </c>
    </row>
    <row r="53">
      <c r="A53" s="233" t="s">
        <v>248</v>
      </c>
      <c r="B53" s="233">
        <v>100</v>
      </c>
    </row>
    <row r="54">
      <c r="A54" s="558" t="s">
        <v>249</v>
      </c>
      <c r="B54" s="233">
        <v>1200</v>
      </c>
    </row>
    <row r="55">
      <c r="A55" s="537" t="s">
        <v>250</v>
      </c>
      <c r="B55" s="233">
        <v>23000</v>
      </c>
    </row>
    <row r="56">
      <c r="A56" s="537" t="s">
        <v>251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362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364</v>
      </c>
      <c r="O7" s="99">
        <f>AA41/K7</f>
        <v>2895.7462160158993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283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424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 (2)'!B9</f>
        <v>5</v>
      </c>
    </row>
    <row r="19" ht="18" customHeight="1">
      <c r="A19" s="637" t="s">
        <v>431</v>
      </c>
      <c r="B19" s="638"/>
      <c r="C19" s="14">
        <f>'Format Φωτισμου (2)'!B12</f>
        <v>35</v>
      </c>
    </row>
    <row r="20" ht="18" customHeight="1">
      <c r="A20" s="637" t="s">
        <v>432</v>
      </c>
      <c r="B20" s="638"/>
      <c r="C20" s="14">
        <f>C19/C18</f>
        <v>7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308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364</v>
      </c>
      <c r="O7" s="99">
        <f>AA41/K7</f>
        <v>2110.4132453090647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283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تسجيل2!C7</f>
        <v>1200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269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269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269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تسجيل2!C7</f>
        <v>1200</v>
      </c>
      <c r="J4" s="15">
        <v>4</v>
      </c>
      <c r="K4" s="15">
        <v>2</v>
      </c>
    </row>
    <row r="5">
      <c r="A5" s="1" t="s">
        <v>253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Ro-2'!L14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(((B4-(تسجيل2!C22*2))/200)+1)*B9</f>
        <v>32.5</v>
      </c>
      <c r="C10" s="636" t="s">
        <v>286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287</v>
      </c>
      <c r="B11" s="13">
        <f>E10/B9</f>
        <v>6.6</v>
      </c>
      <c r="C11" s="636" t="s">
        <v>286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256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256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تسجيل1!C7</f>
        <v>500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269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269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269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تسجيل1!C7</f>
        <v>500</v>
      </c>
      <c r="J4" s="15">
        <v>4</v>
      </c>
      <c r="K4" s="15">
        <v>2</v>
      </c>
    </row>
    <row r="5">
      <c r="A5" s="1" t="s">
        <v>253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Ro-1'!L14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(((B4-(تسجيل1!C22*2))/200)+1)*B9</f>
        <v>15</v>
      </c>
      <c r="C10" s="636" t="s">
        <v>286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287</v>
      </c>
      <c r="B11" s="13">
        <f>E10/B9</f>
        <v>3</v>
      </c>
      <c r="C11" s="636" t="s">
        <v>286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3.5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201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202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203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204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205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206</v>
      </c>
      <c r="AT41" s="611"/>
      <c r="AU41" s="611"/>
      <c r="AW41" s="485"/>
      <c r="BD41" s="416" t="s">
        <v>207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208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209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210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211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212</v>
      </c>
      <c r="T52" s="459" t="s">
        <v>213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214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208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210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211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212</v>
      </c>
      <c r="T70" s="459" t="s">
        <v>213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215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216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256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IF(Format!N8=1,B2,IF(Format!N8=2,'Format διαστασης οδηγου'!B2-11,"-------"))</f>
        <v>800</v>
      </c>
      <c r="K14" s="8"/>
    </row>
    <row r="15">
      <c r="A15" s="4" t="s">
        <v>256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45404.635589270831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45404.635589282407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440</v>
      </c>
      <c r="B1" s="271">
        <f>(F1*D1)/10000</f>
        <v>12.5</v>
      </c>
      <c r="C1" s="272" t="s">
        <v>424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445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45404.635589317128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446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448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450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452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454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462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464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470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440</v>
      </c>
      <c r="B1" s="271">
        <f>(F1*D1)/10000</f>
        <v>35</v>
      </c>
      <c r="C1" s="272" t="s">
        <v>424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445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45404.635589351848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446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448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450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452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454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462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464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470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474</v>
      </c>
      <c r="B2" s="324" t="s">
        <v>198</v>
      </c>
      <c r="C2" s="324" t="s">
        <v>475</v>
      </c>
      <c r="E2" s="324" t="s">
        <v>9</v>
      </c>
      <c r="F2" s="323" t="s">
        <v>30</v>
      </c>
      <c r="H2" s="329" t="s">
        <v>9</v>
      </c>
      <c r="I2" s="361" t="s">
        <v>476</v>
      </c>
      <c r="J2" s="362" t="s">
        <v>477</v>
      </c>
      <c r="K2" s="363" t="s">
        <v>478</v>
      </c>
      <c r="M2" s="364" t="s">
        <v>479</v>
      </c>
      <c r="N2" s="364" t="s">
        <v>480</v>
      </c>
      <c r="O2" s="0" t="s">
        <v>9</v>
      </c>
      <c r="P2" s="365"/>
      <c r="R2" s="340"/>
      <c r="S2" s="323" t="s">
        <v>198</v>
      </c>
      <c r="T2" s="323" t="s">
        <v>475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476</v>
      </c>
      <c r="AA2" s="331" t="s">
        <v>477</v>
      </c>
      <c r="AB2" s="331" t="s">
        <v>478</v>
      </c>
      <c r="AD2" s="0" t="s">
        <v>479</v>
      </c>
      <c r="AE2" s="0" t="s">
        <v>480</v>
      </c>
      <c r="AF2" s="0" t="s">
        <v>9</v>
      </c>
      <c r="AG2" s="365"/>
    </row>
    <row r="3" ht="22.5" customHeight="1">
      <c r="A3" s="330" t="s">
        <v>481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449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481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481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481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496</v>
      </c>
      <c r="I7" s="366">
        <v>2</v>
      </c>
      <c r="J7" s="367">
        <v>80</v>
      </c>
      <c r="K7" s="368">
        <f t="shared" si="0"/>
        <v>160</v>
      </c>
      <c r="M7" s="369" t="s">
        <v>497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498</v>
      </c>
      <c r="Z7" s="375">
        <v>1</v>
      </c>
      <c r="AA7" s="331">
        <v>150</v>
      </c>
      <c r="AB7" s="331">
        <f t="shared" si="1"/>
        <v>150</v>
      </c>
      <c r="AD7" s="388" t="s">
        <v>497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499</v>
      </c>
      <c r="I8" s="366">
        <v>2</v>
      </c>
      <c r="J8" s="367">
        <v>20</v>
      </c>
      <c r="K8" s="368">
        <f t="shared" si="0"/>
        <v>40</v>
      </c>
      <c r="M8" s="369" t="s">
        <v>500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501</v>
      </c>
      <c r="Z8" s="375">
        <v>2</v>
      </c>
      <c r="AA8" s="331">
        <v>50</v>
      </c>
      <c r="AB8" s="331">
        <f t="shared" si="1"/>
        <v>100</v>
      </c>
      <c r="AD8" s="388" t="s">
        <v>500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502</v>
      </c>
      <c r="I9" s="366">
        <v>7</v>
      </c>
      <c r="J9" s="367">
        <v>8</v>
      </c>
      <c r="K9" s="368">
        <f t="shared" si="0"/>
        <v>56</v>
      </c>
      <c r="M9" s="369" t="s">
        <v>503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504</v>
      </c>
      <c r="Z9" s="375">
        <v>36</v>
      </c>
      <c r="AA9" s="331">
        <v>25</v>
      </c>
      <c r="AB9" s="331">
        <f t="shared" si="1"/>
        <v>900</v>
      </c>
      <c r="AD9" s="388" t="s">
        <v>503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224</v>
      </c>
      <c r="F10" s="331">
        <f>W11</f>
        <v>215</v>
      </c>
      <c r="H10" s="565" t="s">
        <v>505</v>
      </c>
      <c r="I10" s="366">
        <v>8</v>
      </c>
      <c r="J10" s="367">
        <v>50</v>
      </c>
      <c r="K10" s="368">
        <f t="shared" si="0"/>
        <v>400</v>
      </c>
      <c r="M10" s="369" t="s">
        <v>506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507</v>
      </c>
      <c r="W10" s="331">
        <v>90</v>
      </c>
      <c r="X10" s="323"/>
      <c r="Y10" s="339" t="s">
        <v>508</v>
      </c>
      <c r="Z10" s="375">
        <v>1</v>
      </c>
      <c r="AA10" s="331">
        <v>75</v>
      </c>
      <c r="AB10" s="331">
        <f t="shared" si="1"/>
        <v>75</v>
      </c>
      <c r="AD10" s="388" t="s">
        <v>506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509</v>
      </c>
      <c r="F11" s="333">
        <v>450</v>
      </c>
      <c r="H11" s="374" t="s">
        <v>510</v>
      </c>
      <c r="I11" s="370"/>
      <c r="J11" s="371"/>
      <c r="K11" s="372">
        <v>250</v>
      </c>
      <c r="M11" s="369" t="s">
        <v>511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215</v>
      </c>
      <c r="X11" s="323"/>
      <c r="Y11" s="339" t="s">
        <v>512</v>
      </c>
      <c r="Z11" s="375">
        <v>1</v>
      </c>
      <c r="AA11" s="331">
        <v>75</v>
      </c>
      <c r="AB11" s="331">
        <f t="shared" si="1"/>
        <v>75</v>
      </c>
      <c r="AD11" s="388" t="s">
        <v>511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513</v>
      </c>
      <c r="F12" s="335">
        <v>450</v>
      </c>
      <c r="H12" s="373" t="s">
        <v>514</v>
      </c>
      <c r="I12" s="366"/>
      <c r="J12" s="367"/>
      <c r="K12" s="373">
        <v>2700</v>
      </c>
      <c r="M12" s="369" t="s">
        <v>515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509</v>
      </c>
      <c r="W12" s="331">
        <v>500</v>
      </c>
      <c r="X12" s="323"/>
      <c r="Y12" s="388" t="s">
        <v>514</v>
      </c>
      <c r="Z12" s="375"/>
      <c r="AA12" s="331"/>
      <c r="AB12" s="217">
        <f>Sheet2!B45</f>
        <v>4000</v>
      </c>
      <c r="AD12" s="388" t="s">
        <v>516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517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516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513</v>
      </c>
      <c r="W13" s="331">
        <v>500</v>
      </c>
      <c r="X13" s="323"/>
      <c r="Y13" s="339" t="s">
        <v>518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517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519</v>
      </c>
      <c r="J15" s="323" t="s">
        <v>520</v>
      </c>
      <c r="K15" s="323" t="s">
        <v>521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522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523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519</v>
      </c>
      <c r="AA17" s="323" t="s">
        <v>520</v>
      </c>
      <c r="AB17" s="323" t="s">
        <v>521</v>
      </c>
      <c r="AG17" s="365"/>
    </row>
    <row r="18" ht="18.75">
      <c r="A18" s="340"/>
      <c r="E18" s="324" t="s">
        <v>526</v>
      </c>
      <c r="F18" s="323" t="s">
        <v>213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523</v>
      </c>
      <c r="X18" s="323"/>
      <c r="Y18" s="331" t="s">
        <v>449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182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213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475</v>
      </c>
      <c r="C27" s="345" t="s">
        <v>29</v>
      </c>
      <c r="D27" s="345" t="s">
        <v>535</v>
      </c>
      <c r="E27" s="346" t="s">
        <v>447</v>
      </c>
      <c r="F27" s="345" t="s">
        <v>536</v>
      </c>
      <c r="G27" s="345" t="s">
        <v>441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475</v>
      </c>
      <c r="C60" s="345" t="s">
        <v>29</v>
      </c>
      <c r="D60" s="345" t="s">
        <v>535</v>
      </c>
      <c r="E60" s="346" t="s">
        <v>447</v>
      </c>
      <c r="F60" s="345" t="s">
        <v>536</v>
      </c>
      <c r="G60" s="345" t="s">
        <v>441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508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424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45404.635589386577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45404.635589386577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447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449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451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453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455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457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459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461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463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369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470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470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424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45404.635589479163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424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45404.635589479163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447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449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451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447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453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449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455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451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457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369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453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459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455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461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457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463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459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461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369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463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470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470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424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Φωτισμου'!B9</f>
        <v>5</v>
      </c>
    </row>
    <row r="19" ht="18" customHeight="1">
      <c r="A19" s="637" t="s">
        <v>431</v>
      </c>
      <c r="B19" s="638"/>
      <c r="C19" s="14">
        <f>'Format Φωτισμου'!B12</f>
        <v>15</v>
      </c>
    </row>
    <row r="20" ht="18" customHeight="1">
      <c r="A20" s="637" t="s">
        <v>432</v>
      </c>
      <c r="B20" s="638"/>
      <c r="C20" s="14">
        <f>C19/C18</f>
        <v>3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308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